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L:\PRP\Raw &amp; Source Data\MMRF\MMRF Background\Forms\Final Versions for Website\"/>
    </mc:Choice>
  </mc:AlternateContent>
  <xr:revisionPtr revIDLastSave="0" documentId="13_ncr:1_{21AFF1D5-50F9-47B3-AD19-617AC7509CED}" xr6:coauthVersionLast="47" xr6:coauthVersionMax="47" xr10:uidLastSave="{00000000-0000-0000-0000-000000000000}"/>
  <workbookProtection workbookAlgorithmName="SHA-512" workbookHashValue="IWSuvuRzvMvrBTr5J5tihEHu/nNLbyv2vAEd72X11RhJVDAvUnV0L9uaytY1QrXq2pJVEbuT89LGObKyqyyeVQ==" workbookSaltValue="bsefWIgnGii6TFM3CaLPHw==" workbookSpinCount="100000" lockStructure="1"/>
  <bookViews>
    <workbookView xWindow="-108" yWindow="-108" windowWidth="23256" windowHeight="12456" tabRatio="834" firstSheet="1" activeTab="1" xr2:uid="{00000000-000D-0000-FFFF-FFFF00000000}"/>
  </bookViews>
  <sheets>
    <sheet name="Data Validation" sheetId="31" state="hidden" r:id="rId1"/>
    <sheet name="Cover Sheet" sheetId="12" r:id="rId2"/>
    <sheet name="Control Sheet" sheetId="32" r:id="rId3"/>
    <sheet name="Balance Sheet - MMRF01" sheetId="1" r:id="rId4"/>
    <sheet name="Inc and Exp - MMRF02" sheetId="2" r:id="rId5"/>
    <sheet name="CIS Portfolio - MMRF03" sheetId="3" r:id="rId6"/>
    <sheet name="Securities portfolio - MMRF04" sheetId="4" r:id="rId7"/>
    <sheet name="Repo portfolio - MMRF05" sheetId="5" r:id="rId8"/>
    <sheet name="Repo Activity Summary - MMRF06" sheetId="33" r:id="rId9"/>
    <sheet name="Repo Transactions - MMRF07" sheetId="6" r:id="rId10"/>
    <sheet name="OTC Transactions - MMRF08" sheetId="8" r:id="rId11"/>
    <sheet name="CIS Investors - MMRF09" sheetId="10" r:id="rId12"/>
    <sheet name="CIS Transactions - MMRF10" sheetId="11" r:id="rId13"/>
    <sheet name="Private Placement - MMRF11" sheetId="9" r:id="rId14"/>
  </sheets>
  <definedNames>
    <definedName name="NAV">'CIS Portfolio - MMRF03'!$N$122:$N$123</definedName>
    <definedName name="_xlnm.Print_Area" localSheetId="3">'Balance Sheet - MMRF01'!$A$1:$H$218</definedName>
    <definedName name="_xlnm.Print_Area" localSheetId="11">'CIS Investors - MMRF09'!$A$1:$D$27</definedName>
    <definedName name="_xlnm.Print_Area" localSheetId="5">'CIS Portfolio - MMRF03'!$A$1:$O$125</definedName>
    <definedName name="_xlnm.Print_Area" localSheetId="12">'CIS Transactions - MMRF10'!$A$1:$P$27</definedName>
    <definedName name="_xlnm.Print_Area" localSheetId="1">'Cover Sheet'!$A$1:$B$28</definedName>
    <definedName name="_xlnm.Print_Area" localSheetId="4">'Inc and Exp - MMRF02'!$A$1:$G$77</definedName>
    <definedName name="_xlnm.Print_Area" localSheetId="10">'OTC Transactions - MMRF08'!$A$1:$R$32</definedName>
    <definedName name="_xlnm.Print_Area" localSheetId="13">'Private Placement - MMRF11'!$A$1:$Q$27</definedName>
    <definedName name="_xlnm.Print_Area" localSheetId="8">'Repo Activity Summary - MMRF06'!$A$1:$L$28</definedName>
    <definedName name="_xlnm.Print_Area" localSheetId="7">'Repo portfolio - MMRF05'!$A$1:$Y$105</definedName>
    <definedName name="_xlnm.Print_Area" localSheetId="9">'Repo Transactions - MMRF07'!$A$1:$T$29</definedName>
    <definedName name="_xlnm.Print_Area" localSheetId="6">'Securities portfolio - MMRF04'!$A$1:$O$103</definedName>
    <definedName name="ReportingEntity">'Data Validation'!$A$5:$B$145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33" l="1"/>
  <c r="D28" i="33"/>
  <c r="C38" i="33"/>
  <c r="E109" i="1" l="1"/>
  <c r="C109" i="1" s="1"/>
  <c r="F107" i="1"/>
  <c r="F111" i="1" s="1"/>
  <c r="G107" i="1"/>
  <c r="G111" i="1" s="1"/>
  <c r="H107" i="1"/>
  <c r="H111" i="1" s="1"/>
  <c r="E108" i="1"/>
  <c r="B15" i="12" l="1"/>
  <c r="C10" i="1" l="1"/>
  <c r="E111" i="1" l="1"/>
  <c r="E94" i="1"/>
  <c r="E106" i="1"/>
  <c r="C106" i="1" s="1"/>
  <c r="C256" i="1"/>
  <c r="C10" i="33" l="1"/>
  <c r="C9" i="33"/>
  <c r="C8" i="33"/>
  <c r="C7" i="33"/>
  <c r="C6" i="33"/>
  <c r="C5" i="33"/>
  <c r="F24" i="33" l="1"/>
  <c r="E24" i="33"/>
  <c r="F23" i="33"/>
  <c r="E23" i="33"/>
  <c r="L22" i="33"/>
  <c r="K22" i="33"/>
  <c r="J22" i="33"/>
  <c r="I22" i="33"/>
  <c r="H22" i="33"/>
  <c r="G22" i="33"/>
  <c r="D22" i="33"/>
  <c r="C22" i="33"/>
  <c r="F21" i="33"/>
  <c r="E21" i="33"/>
  <c r="F20" i="33"/>
  <c r="E20" i="33"/>
  <c r="F19" i="33"/>
  <c r="E19" i="33"/>
  <c r="F18" i="33"/>
  <c r="E18" i="33"/>
  <c r="F17" i="33"/>
  <c r="E17" i="33"/>
  <c r="L16" i="33"/>
  <c r="L26" i="33" s="1"/>
  <c r="K16" i="33"/>
  <c r="K26" i="33" s="1"/>
  <c r="J16" i="33"/>
  <c r="I16" i="33"/>
  <c r="H16" i="33"/>
  <c r="G16" i="33"/>
  <c r="D16" i="33"/>
  <c r="C16" i="33"/>
  <c r="C28" i="33" s="1"/>
  <c r="F15" i="33"/>
  <c r="E15" i="33"/>
  <c r="C26" i="33" l="1"/>
  <c r="H26" i="33"/>
  <c r="I26" i="33"/>
  <c r="J26" i="33"/>
  <c r="E16" i="33"/>
  <c r="E22" i="33"/>
  <c r="F22" i="33"/>
  <c r="F16" i="33"/>
  <c r="G26" i="33"/>
  <c r="B29" i="32"/>
  <c r="F26" i="33" l="1"/>
  <c r="E26" i="33"/>
  <c r="C23" i="32" s="1"/>
  <c r="O20" i="3"/>
  <c r="O18" i="3" l="1"/>
  <c r="X17" i="5" l="1"/>
  <c r="O15" i="4" l="1"/>
  <c r="G43" i="2" l="1"/>
  <c r="G45" i="2" s="1"/>
  <c r="F43" i="2"/>
  <c r="F45" i="2" s="1"/>
  <c r="E43" i="2"/>
  <c r="E45" i="2" s="1"/>
  <c r="G26" i="2"/>
  <c r="F26" i="2"/>
  <c r="E26" i="2"/>
  <c r="G21" i="2"/>
  <c r="F21" i="2"/>
  <c r="E21" i="2"/>
  <c r="H86" i="1"/>
  <c r="G86" i="1"/>
  <c r="F86" i="1"/>
  <c r="H70" i="1"/>
  <c r="H75" i="1" s="1"/>
  <c r="G70" i="1"/>
  <c r="G75" i="1" s="1"/>
  <c r="F70" i="1"/>
  <c r="F75" i="1" s="1"/>
  <c r="H61" i="1"/>
  <c r="G61" i="1"/>
  <c r="F61" i="1"/>
  <c r="H52" i="1"/>
  <c r="G52" i="1"/>
  <c r="F52" i="1"/>
  <c r="H42" i="1"/>
  <c r="G42" i="1"/>
  <c r="F42" i="1"/>
  <c r="H35" i="1"/>
  <c r="G35" i="1"/>
  <c r="F35" i="1"/>
  <c r="H27" i="1"/>
  <c r="G27" i="1"/>
  <c r="F27" i="1"/>
  <c r="H23" i="1"/>
  <c r="G23" i="1"/>
  <c r="F23" i="1"/>
  <c r="W99" i="5"/>
  <c r="V99" i="5"/>
  <c r="U99" i="5"/>
  <c r="T99" i="5"/>
  <c r="S99" i="5"/>
  <c r="R99" i="5"/>
  <c r="Q99" i="5"/>
  <c r="O99" i="5"/>
  <c r="N99" i="5"/>
  <c r="M99" i="5"/>
  <c r="X98" i="5"/>
  <c r="P98" i="5"/>
  <c r="X97" i="5"/>
  <c r="P97" i="5"/>
  <c r="X96" i="5"/>
  <c r="P96" i="5"/>
  <c r="X95" i="5"/>
  <c r="P95" i="5"/>
  <c r="W93" i="5"/>
  <c r="V93" i="5"/>
  <c r="U93" i="5"/>
  <c r="T93" i="5"/>
  <c r="S93" i="5"/>
  <c r="R93" i="5"/>
  <c r="Q93" i="5"/>
  <c r="O93" i="5"/>
  <c r="N93" i="5"/>
  <c r="M93" i="5"/>
  <c r="X92" i="5"/>
  <c r="P92" i="5"/>
  <c r="X91" i="5"/>
  <c r="P91" i="5"/>
  <c r="X90" i="5"/>
  <c r="P90" i="5"/>
  <c r="X89" i="5"/>
  <c r="P89" i="5"/>
  <c r="W87" i="5"/>
  <c r="V87" i="5"/>
  <c r="U87" i="5"/>
  <c r="T87" i="5"/>
  <c r="S87" i="5"/>
  <c r="R87" i="5"/>
  <c r="Q87" i="5"/>
  <c r="O87" i="5"/>
  <c r="N87" i="5"/>
  <c r="M87" i="5"/>
  <c r="X86" i="5"/>
  <c r="Y86" i="5" s="1"/>
  <c r="P86" i="5"/>
  <c r="X85" i="5"/>
  <c r="P85" i="5"/>
  <c r="X84" i="5"/>
  <c r="P84" i="5"/>
  <c r="X83" i="5"/>
  <c r="P83" i="5"/>
  <c r="W81" i="5"/>
  <c r="V81" i="5"/>
  <c r="U81" i="5"/>
  <c r="T81" i="5"/>
  <c r="S81" i="5"/>
  <c r="R81" i="5"/>
  <c r="Q81" i="5"/>
  <c r="O81" i="5"/>
  <c r="N81" i="5"/>
  <c r="M81" i="5"/>
  <c r="X80" i="5"/>
  <c r="P80" i="5"/>
  <c r="X79" i="5"/>
  <c r="P79" i="5"/>
  <c r="X78" i="5"/>
  <c r="P78" i="5"/>
  <c r="X77" i="5"/>
  <c r="P77" i="5"/>
  <c r="W75" i="5"/>
  <c r="V75" i="5"/>
  <c r="U75" i="5"/>
  <c r="T75" i="5"/>
  <c r="S75" i="5"/>
  <c r="R75" i="5"/>
  <c r="Q75" i="5"/>
  <c r="O75" i="5"/>
  <c r="N75" i="5"/>
  <c r="M75" i="5"/>
  <c r="X74" i="5"/>
  <c r="P74" i="5"/>
  <c r="X73" i="5"/>
  <c r="P73" i="5"/>
  <c r="X72" i="5"/>
  <c r="Y72" i="5" s="1"/>
  <c r="P72" i="5"/>
  <c r="X71" i="5"/>
  <c r="P71" i="5"/>
  <c r="W69" i="5"/>
  <c r="V69" i="5"/>
  <c r="U69" i="5"/>
  <c r="T69" i="5"/>
  <c r="S69" i="5"/>
  <c r="R69" i="5"/>
  <c r="Q69" i="5"/>
  <c r="O69" i="5"/>
  <c r="N69" i="5"/>
  <c r="M69" i="5"/>
  <c r="X68" i="5"/>
  <c r="P68" i="5"/>
  <c r="X67" i="5"/>
  <c r="P67" i="5"/>
  <c r="X66" i="5"/>
  <c r="P66" i="5"/>
  <c r="X65" i="5"/>
  <c r="P65" i="5"/>
  <c r="W63" i="5"/>
  <c r="V63" i="5"/>
  <c r="U63" i="5"/>
  <c r="T63" i="5"/>
  <c r="S63" i="5"/>
  <c r="R63" i="5"/>
  <c r="Q63" i="5"/>
  <c r="O63" i="5"/>
  <c r="N63" i="5"/>
  <c r="M63" i="5"/>
  <c r="X62" i="5"/>
  <c r="Y62" i="5" s="1"/>
  <c r="P62" i="5"/>
  <c r="X61" i="5"/>
  <c r="P61" i="5"/>
  <c r="X60" i="5"/>
  <c r="P60" i="5"/>
  <c r="Y60" i="5" s="1"/>
  <c r="X59" i="5"/>
  <c r="P59" i="5"/>
  <c r="W57" i="5"/>
  <c r="V57" i="5"/>
  <c r="U57" i="5"/>
  <c r="T57" i="5"/>
  <c r="S57" i="5"/>
  <c r="R57" i="5"/>
  <c r="Q57" i="5"/>
  <c r="O57" i="5"/>
  <c r="N57" i="5"/>
  <c r="M57" i="5"/>
  <c r="X56" i="5"/>
  <c r="P56" i="5"/>
  <c r="Y56" i="5" s="1"/>
  <c r="X55" i="5"/>
  <c r="P55" i="5"/>
  <c r="X54" i="5"/>
  <c r="P54" i="5"/>
  <c r="X53" i="5"/>
  <c r="P53" i="5"/>
  <c r="W51" i="5"/>
  <c r="V51" i="5"/>
  <c r="U51" i="5"/>
  <c r="T51" i="5"/>
  <c r="S51" i="5"/>
  <c r="R51" i="5"/>
  <c r="Q51" i="5"/>
  <c r="O51" i="5"/>
  <c r="N51" i="5"/>
  <c r="M51" i="5"/>
  <c r="X50" i="5"/>
  <c r="P50" i="5"/>
  <c r="X49" i="5"/>
  <c r="P49" i="5"/>
  <c r="X48" i="5"/>
  <c r="P48" i="5"/>
  <c r="X47" i="5"/>
  <c r="P47" i="5"/>
  <c r="W45" i="5"/>
  <c r="V45" i="5"/>
  <c r="U45" i="5"/>
  <c r="T45" i="5"/>
  <c r="S45" i="5"/>
  <c r="R45" i="5"/>
  <c r="Q45" i="5"/>
  <c r="O45" i="5"/>
  <c r="N45" i="5"/>
  <c r="M45" i="5"/>
  <c r="X44" i="5"/>
  <c r="P44" i="5"/>
  <c r="X43" i="5"/>
  <c r="P43" i="5"/>
  <c r="X42" i="5"/>
  <c r="P42" i="5"/>
  <c r="X41" i="5"/>
  <c r="P41" i="5"/>
  <c r="W39" i="5"/>
  <c r="V39" i="5"/>
  <c r="U39" i="5"/>
  <c r="T39" i="5"/>
  <c r="S39" i="5"/>
  <c r="R39" i="5"/>
  <c r="Q39" i="5"/>
  <c r="O39" i="5"/>
  <c r="N39" i="5"/>
  <c r="M39" i="5"/>
  <c r="X38" i="5"/>
  <c r="P38" i="5"/>
  <c r="X37" i="5"/>
  <c r="P37" i="5"/>
  <c r="X36" i="5"/>
  <c r="P36" i="5"/>
  <c r="X35" i="5"/>
  <c r="P35" i="5"/>
  <c r="W33" i="5"/>
  <c r="V33" i="5"/>
  <c r="U33" i="5"/>
  <c r="T33" i="5"/>
  <c r="S33" i="5"/>
  <c r="R33" i="5"/>
  <c r="Q33" i="5"/>
  <c r="O33" i="5"/>
  <c r="N33" i="5"/>
  <c r="M33" i="5"/>
  <c r="X32" i="5"/>
  <c r="P32" i="5"/>
  <c r="X31" i="5"/>
  <c r="P31" i="5"/>
  <c r="X30" i="5"/>
  <c r="P30" i="5"/>
  <c r="X29" i="5"/>
  <c r="P29" i="5"/>
  <c r="W27" i="5"/>
  <c r="V27" i="5"/>
  <c r="U27" i="5"/>
  <c r="T27" i="5"/>
  <c r="S27" i="5"/>
  <c r="R27" i="5"/>
  <c r="Q27" i="5"/>
  <c r="O27" i="5"/>
  <c r="N27" i="5"/>
  <c r="M27" i="5"/>
  <c r="X26" i="5"/>
  <c r="P26" i="5"/>
  <c r="X25" i="5"/>
  <c r="P25" i="5"/>
  <c r="X24" i="5"/>
  <c r="P24" i="5"/>
  <c r="X23" i="5"/>
  <c r="P23" i="5"/>
  <c r="X20" i="5"/>
  <c r="P20" i="5"/>
  <c r="X19" i="5"/>
  <c r="P19" i="5"/>
  <c r="X18" i="5"/>
  <c r="P18" i="5"/>
  <c r="N100" i="4"/>
  <c r="M100" i="4"/>
  <c r="L100" i="4"/>
  <c r="O99" i="4"/>
  <c r="O98" i="4"/>
  <c r="O97" i="4"/>
  <c r="O96" i="4"/>
  <c r="N94" i="4"/>
  <c r="M94" i="4"/>
  <c r="L94" i="4"/>
  <c r="O93" i="4"/>
  <c r="O92" i="4"/>
  <c r="O91" i="4"/>
  <c r="O90" i="4"/>
  <c r="N88" i="4"/>
  <c r="M88" i="4"/>
  <c r="L88" i="4"/>
  <c r="O87" i="4"/>
  <c r="O86" i="4"/>
  <c r="O85" i="4"/>
  <c r="O84" i="4"/>
  <c r="N82" i="4"/>
  <c r="M82" i="4"/>
  <c r="L82" i="4"/>
  <c r="O81" i="4"/>
  <c r="O80" i="4"/>
  <c r="O79" i="4"/>
  <c r="O78" i="4"/>
  <c r="N75" i="4"/>
  <c r="M75" i="4"/>
  <c r="L75" i="4"/>
  <c r="O74" i="4"/>
  <c r="O73" i="4"/>
  <c r="O72" i="4"/>
  <c r="O71" i="4"/>
  <c r="N68" i="4"/>
  <c r="M68" i="4"/>
  <c r="L68" i="4"/>
  <c r="O67" i="4"/>
  <c r="O66" i="4"/>
  <c r="O65" i="4"/>
  <c r="O64" i="4"/>
  <c r="N62" i="4"/>
  <c r="M62" i="4"/>
  <c r="L62" i="4"/>
  <c r="O61" i="4"/>
  <c r="O60" i="4"/>
  <c r="O59" i="4"/>
  <c r="O58" i="4"/>
  <c r="N56" i="4"/>
  <c r="M56" i="4"/>
  <c r="L56" i="4"/>
  <c r="O55" i="4"/>
  <c r="O54" i="4"/>
  <c r="O53" i="4"/>
  <c r="O52" i="4"/>
  <c r="N50" i="4"/>
  <c r="M50" i="4"/>
  <c r="L50" i="4"/>
  <c r="O49" i="4"/>
  <c r="O48" i="4"/>
  <c r="O47" i="4"/>
  <c r="O46" i="4"/>
  <c r="N44" i="4"/>
  <c r="M44" i="4"/>
  <c r="L44" i="4"/>
  <c r="O43" i="4"/>
  <c r="O42" i="4"/>
  <c r="O41" i="4"/>
  <c r="O40" i="4"/>
  <c r="N38" i="4"/>
  <c r="M38" i="4"/>
  <c r="L38" i="4"/>
  <c r="O37" i="4"/>
  <c r="O36" i="4"/>
  <c r="O35" i="4"/>
  <c r="O34" i="4"/>
  <c r="N31" i="4"/>
  <c r="M31" i="4"/>
  <c r="L31" i="4"/>
  <c r="O30" i="4"/>
  <c r="O29" i="4"/>
  <c r="O28" i="4"/>
  <c r="O27" i="4"/>
  <c r="N25" i="4"/>
  <c r="M25" i="4"/>
  <c r="L25" i="4"/>
  <c r="O24" i="4"/>
  <c r="O23" i="4"/>
  <c r="O22" i="4"/>
  <c r="O21" i="4"/>
  <c r="O18" i="4"/>
  <c r="O17" i="4"/>
  <c r="O16" i="4"/>
  <c r="N109" i="3"/>
  <c r="M109" i="3"/>
  <c r="L109" i="3"/>
  <c r="O108" i="3"/>
  <c r="O107" i="3"/>
  <c r="O106" i="3"/>
  <c r="O105" i="3"/>
  <c r="N103" i="3"/>
  <c r="M103" i="3"/>
  <c r="L103" i="3"/>
  <c r="O102" i="3"/>
  <c r="O101" i="3"/>
  <c r="O100" i="3"/>
  <c r="O99" i="3"/>
  <c r="N97" i="3"/>
  <c r="M97" i="3"/>
  <c r="L97" i="3"/>
  <c r="O96" i="3"/>
  <c r="O95" i="3"/>
  <c r="O94" i="3"/>
  <c r="O93" i="3"/>
  <c r="N91" i="3"/>
  <c r="M91" i="3"/>
  <c r="L91" i="3"/>
  <c r="O90" i="3"/>
  <c r="O89" i="3"/>
  <c r="O88" i="3"/>
  <c r="O87" i="3"/>
  <c r="N85" i="3"/>
  <c r="M85" i="3"/>
  <c r="L85" i="3"/>
  <c r="O84" i="3"/>
  <c r="O83" i="3"/>
  <c r="O82" i="3"/>
  <c r="O81" i="3"/>
  <c r="N78" i="3"/>
  <c r="M78" i="3"/>
  <c r="L78" i="3"/>
  <c r="O77" i="3"/>
  <c r="O76" i="3"/>
  <c r="O75" i="3"/>
  <c r="O74" i="3"/>
  <c r="N71" i="3"/>
  <c r="M71" i="3"/>
  <c r="L71" i="3"/>
  <c r="O70" i="3"/>
  <c r="O69" i="3"/>
  <c r="O68" i="3"/>
  <c r="O67" i="3"/>
  <c r="N65" i="3"/>
  <c r="M65" i="3"/>
  <c r="L65" i="3"/>
  <c r="O64" i="3"/>
  <c r="O63" i="3"/>
  <c r="O62" i="3"/>
  <c r="O61" i="3"/>
  <c r="N59" i="3"/>
  <c r="M59" i="3"/>
  <c r="L59" i="3"/>
  <c r="O58" i="3"/>
  <c r="O57" i="3"/>
  <c r="O56" i="3"/>
  <c r="O55" i="3"/>
  <c r="N53" i="3"/>
  <c r="M53" i="3"/>
  <c r="L53" i="3"/>
  <c r="O52" i="3"/>
  <c r="O51" i="3"/>
  <c r="O50" i="3"/>
  <c r="O49" i="3"/>
  <c r="N47" i="3"/>
  <c r="M47" i="3"/>
  <c r="L47" i="3"/>
  <c r="O46" i="3"/>
  <c r="O45" i="3"/>
  <c r="O44" i="3"/>
  <c r="O43" i="3"/>
  <c r="N41" i="3"/>
  <c r="M41" i="3"/>
  <c r="L41" i="3"/>
  <c r="O40" i="3"/>
  <c r="O39" i="3"/>
  <c r="O38" i="3"/>
  <c r="O37" i="3"/>
  <c r="N35" i="3"/>
  <c r="M35" i="3"/>
  <c r="L35" i="3"/>
  <c r="O34" i="3"/>
  <c r="O33" i="3"/>
  <c r="O32" i="3"/>
  <c r="O31" i="3"/>
  <c r="N29" i="3"/>
  <c r="M29" i="3"/>
  <c r="L29" i="3"/>
  <c r="O28" i="3"/>
  <c r="O27" i="3"/>
  <c r="O26" i="3"/>
  <c r="O25" i="3"/>
  <c r="O22" i="3"/>
  <c r="O21" i="3"/>
  <c r="O19" i="3"/>
  <c r="C242" i="1"/>
  <c r="C228" i="1"/>
  <c r="C214" i="1"/>
  <c r="C200" i="1"/>
  <c r="C186" i="1"/>
  <c r="C172" i="1"/>
  <c r="C158" i="1"/>
  <c r="C144" i="1"/>
  <c r="C85" i="2"/>
  <c r="Y68" i="5" l="1"/>
  <c r="X69" i="5"/>
  <c r="Y79" i="5"/>
  <c r="P63" i="5"/>
  <c r="Y96" i="5"/>
  <c r="X39" i="5"/>
  <c r="Y32" i="5"/>
  <c r="Y37" i="5"/>
  <c r="Y49" i="5"/>
  <c r="P33" i="5"/>
  <c r="O71" i="3"/>
  <c r="O103" i="3"/>
  <c r="Y38" i="5"/>
  <c r="Y55" i="5"/>
  <c r="F65" i="1"/>
  <c r="F76" i="1" s="1"/>
  <c r="F88" i="1" s="1"/>
  <c r="Y31" i="5"/>
  <c r="Y54" i="5"/>
  <c r="P87" i="5"/>
  <c r="O65" i="3"/>
  <c r="Y20" i="5"/>
  <c r="O53" i="3"/>
  <c r="O94" i="4"/>
  <c r="X45" i="5"/>
  <c r="Y43" i="5"/>
  <c r="Y66" i="5"/>
  <c r="Y78" i="5"/>
  <c r="Y85" i="5"/>
  <c r="Y90" i="5"/>
  <c r="Y97" i="5"/>
  <c r="Y74" i="5"/>
  <c r="O38" i="4"/>
  <c r="O62" i="4"/>
  <c r="O31" i="4"/>
  <c r="O56" i="4"/>
  <c r="O88" i="4"/>
  <c r="O25" i="4"/>
  <c r="O50" i="4"/>
  <c r="O82" i="4"/>
  <c r="O44" i="4"/>
  <c r="O68" i="4"/>
  <c r="O75" i="4"/>
  <c r="O100" i="4"/>
  <c r="O35" i="3"/>
  <c r="O78" i="3"/>
  <c r="O97" i="3"/>
  <c r="O59" i="3"/>
  <c r="O91" i="3"/>
  <c r="O47" i="3"/>
  <c r="O85" i="3"/>
  <c r="O109" i="3"/>
  <c r="O29" i="3"/>
  <c r="O41" i="3"/>
  <c r="Y24" i="5"/>
  <c r="Y26" i="5"/>
  <c r="Y48" i="5"/>
  <c r="P57" i="5"/>
  <c r="X63" i="5"/>
  <c r="Y67" i="5"/>
  <c r="P81" i="5"/>
  <c r="Y80" i="5"/>
  <c r="X87" i="5"/>
  <c r="Y91" i="5"/>
  <c r="P27" i="5"/>
  <c r="Y36" i="5"/>
  <c r="Y42" i="5"/>
  <c r="P51" i="5"/>
  <c r="Y50" i="5"/>
  <c r="X57" i="5"/>
  <c r="Y61" i="5"/>
  <c r="P75" i="5"/>
  <c r="X81" i="5"/>
  <c r="P99" i="5"/>
  <c r="Y18" i="5"/>
  <c r="X27" i="5"/>
  <c r="Y25" i="5"/>
  <c r="Y30" i="5"/>
  <c r="P39" i="5"/>
  <c r="P45" i="5"/>
  <c r="Y44" i="5"/>
  <c r="X51" i="5"/>
  <c r="P69" i="5"/>
  <c r="X75" i="5"/>
  <c r="Y84" i="5"/>
  <c r="P93" i="5"/>
  <c r="Y92" i="5"/>
  <c r="Y19" i="5"/>
  <c r="G65" i="1"/>
  <c r="G76" i="1" s="1"/>
  <c r="G88" i="1" s="1"/>
  <c r="H65" i="1"/>
  <c r="H76" i="1" s="1"/>
  <c r="H88" i="1" s="1"/>
  <c r="H31" i="1"/>
  <c r="H43" i="1" s="1"/>
  <c r="G31" i="1"/>
  <c r="G43" i="1" s="1"/>
  <c r="F31" i="2"/>
  <c r="F47" i="2" s="1"/>
  <c r="F50" i="2" s="1"/>
  <c r="G31" i="2"/>
  <c r="G47" i="2" s="1"/>
  <c r="G50" i="2" s="1"/>
  <c r="E31" i="2"/>
  <c r="E47" i="2" s="1"/>
  <c r="E50" i="2" s="1"/>
  <c r="F31" i="1"/>
  <c r="F43" i="1" s="1"/>
  <c r="X93" i="5"/>
  <c r="Y98" i="5"/>
  <c r="X99" i="5"/>
  <c r="X33" i="5"/>
  <c r="Y73" i="5"/>
  <c r="Y95" i="5"/>
  <c r="Y89" i="5"/>
  <c r="Y83" i="5"/>
  <c r="Y77" i="5"/>
  <c r="Y71" i="5"/>
  <c r="Y65" i="5"/>
  <c r="Y59" i="5"/>
  <c r="Y53" i="5"/>
  <c r="Y47" i="5"/>
  <c r="Y41" i="5"/>
  <c r="Y35" i="5"/>
  <c r="Y29" i="5"/>
  <c r="Y23" i="5"/>
  <c r="P17" i="5"/>
  <c r="P21" i="5" s="1"/>
  <c r="E69" i="1"/>
  <c r="C130" i="1"/>
  <c r="C16" i="12"/>
  <c r="C19" i="12"/>
  <c r="C20" i="12"/>
  <c r="C18" i="12"/>
  <c r="E67" i="1"/>
  <c r="E68" i="1"/>
  <c r="E72" i="1"/>
  <c r="E73" i="1"/>
  <c r="E74" i="1"/>
  <c r="C74" i="1" s="1"/>
  <c r="E64" i="1"/>
  <c r="C64" i="1" s="1"/>
  <c r="E63" i="1"/>
  <c r="E62" i="1"/>
  <c r="E54" i="1"/>
  <c r="E55" i="1"/>
  <c r="E56" i="1"/>
  <c r="E57" i="1"/>
  <c r="E58" i="1"/>
  <c r="E59" i="1"/>
  <c r="E60" i="1"/>
  <c r="C60" i="1" s="1"/>
  <c r="E48" i="1"/>
  <c r="E49" i="1"/>
  <c r="E50" i="1"/>
  <c r="E51" i="1"/>
  <c r="C51" i="1" s="1"/>
  <c r="E82" i="1"/>
  <c r="E85" i="1"/>
  <c r="B20" i="32" s="1"/>
  <c r="E79" i="1"/>
  <c r="E80" i="1"/>
  <c r="E81" i="1"/>
  <c r="E83" i="1"/>
  <c r="E84" i="1"/>
  <c r="C6" i="11"/>
  <c r="O122" i="3"/>
  <c r="E25" i="1"/>
  <c r="E26" i="1"/>
  <c r="C26" i="1" s="1"/>
  <c r="C71" i="2"/>
  <c r="C17" i="12"/>
  <c r="B26" i="32"/>
  <c r="D35" i="2"/>
  <c r="D36" i="2"/>
  <c r="D37" i="2"/>
  <c r="D38" i="2"/>
  <c r="D39" i="2"/>
  <c r="D40" i="2"/>
  <c r="D41" i="2"/>
  <c r="H41" i="2" s="1"/>
  <c r="D42" i="2"/>
  <c r="D15" i="2"/>
  <c r="D16" i="2"/>
  <c r="D17" i="2"/>
  <c r="D18" i="2"/>
  <c r="D19" i="2"/>
  <c r="D20" i="2"/>
  <c r="E18" i="1"/>
  <c r="C11" i="3"/>
  <c r="C12" i="10"/>
  <c r="C10" i="3"/>
  <c r="C5" i="3"/>
  <c r="C7" i="3"/>
  <c r="C8" i="3"/>
  <c r="C9" i="3"/>
  <c r="D29" i="2"/>
  <c r="D25" i="10"/>
  <c r="C26" i="32" s="1"/>
  <c r="C25" i="10"/>
  <c r="C29" i="32" s="1"/>
  <c r="D29" i="32" s="1"/>
  <c r="U21" i="5"/>
  <c r="U101" i="5" s="1"/>
  <c r="C7" i="11"/>
  <c r="C8" i="10"/>
  <c r="C6" i="9"/>
  <c r="C6" i="8"/>
  <c r="C6" i="6"/>
  <c r="O123" i="3"/>
  <c r="C31" i="8"/>
  <c r="N117" i="3"/>
  <c r="N116" i="3"/>
  <c r="N115" i="3"/>
  <c r="O21" i="5"/>
  <c r="O101" i="5" s="1"/>
  <c r="N19" i="4"/>
  <c r="N102" i="4" s="1"/>
  <c r="O19" i="4"/>
  <c r="L19" i="4"/>
  <c r="L102" i="4" s="1"/>
  <c r="N21" i="5"/>
  <c r="N101" i="5" s="1"/>
  <c r="M21" i="5"/>
  <c r="M101" i="5" s="1"/>
  <c r="M19" i="4"/>
  <c r="M102" i="4" s="1"/>
  <c r="V21" i="5"/>
  <c r="V101" i="5" s="1"/>
  <c r="X104" i="5" s="1"/>
  <c r="W21" i="5"/>
  <c r="W101" i="5" s="1"/>
  <c r="S21" i="5"/>
  <c r="S101" i="5" s="1"/>
  <c r="T21" i="5"/>
  <c r="T101" i="5" s="1"/>
  <c r="R21" i="5"/>
  <c r="R101" i="5" s="1"/>
  <c r="Q21" i="5"/>
  <c r="Q101" i="5" s="1"/>
  <c r="X21" i="5"/>
  <c r="D14" i="2"/>
  <c r="E22" i="1"/>
  <c r="C22" i="1" s="1"/>
  <c r="E21" i="1"/>
  <c r="E20" i="1"/>
  <c r="E19" i="1"/>
  <c r="C11" i="11"/>
  <c r="C10" i="11"/>
  <c r="C9" i="11"/>
  <c r="C8" i="11"/>
  <c r="C5" i="11"/>
  <c r="C11" i="10"/>
  <c r="C10" i="10"/>
  <c r="C9" i="10"/>
  <c r="C6" i="10"/>
  <c r="C10" i="9"/>
  <c r="C9" i="9"/>
  <c r="C8" i="9"/>
  <c r="C7" i="9"/>
  <c r="C5" i="9"/>
  <c r="C10" i="8"/>
  <c r="C9" i="8"/>
  <c r="C8" i="8"/>
  <c r="C7" i="8"/>
  <c r="C5" i="8"/>
  <c r="C10" i="6"/>
  <c r="C9" i="6"/>
  <c r="C8" i="6"/>
  <c r="C7" i="6"/>
  <c r="C5" i="6"/>
  <c r="C10" i="5"/>
  <c r="C9" i="5"/>
  <c r="C8" i="5"/>
  <c r="C7" i="5"/>
  <c r="C6" i="5"/>
  <c r="C5" i="5"/>
  <c r="C9" i="4"/>
  <c r="C8" i="4"/>
  <c r="C7" i="4"/>
  <c r="C6" i="4"/>
  <c r="C5" i="4"/>
  <c r="C4" i="4"/>
  <c r="C9" i="2"/>
  <c r="C8" i="2"/>
  <c r="C7" i="2"/>
  <c r="C6" i="2"/>
  <c r="C5" i="2"/>
  <c r="C4" i="2"/>
  <c r="C12" i="1"/>
  <c r="C11" i="1"/>
  <c r="C9" i="1"/>
  <c r="C8" i="1"/>
  <c r="C7" i="1"/>
  <c r="C6" i="1"/>
  <c r="C5" i="1"/>
  <c r="C4" i="1"/>
  <c r="O24" i="11"/>
  <c r="Q26" i="9"/>
  <c r="O26" i="9"/>
  <c r="P26" i="8"/>
  <c r="P25" i="8"/>
  <c r="O26" i="6"/>
  <c r="M26" i="6"/>
  <c r="I26" i="6"/>
  <c r="E103" i="1"/>
  <c r="E33" i="1"/>
  <c r="B8" i="32" s="1"/>
  <c r="N23" i="3"/>
  <c r="N111" i="3" s="1"/>
  <c r="D49" i="2"/>
  <c r="D48" i="2"/>
  <c r="D44" i="2"/>
  <c r="D34" i="2"/>
  <c r="D30" i="2"/>
  <c r="H30" i="2" s="1"/>
  <c r="D28" i="2"/>
  <c r="D27" i="2"/>
  <c r="D25" i="2"/>
  <c r="D24" i="2"/>
  <c r="D23" i="2"/>
  <c r="E105" i="1"/>
  <c r="E104" i="1"/>
  <c r="E102" i="1"/>
  <c r="E101" i="1"/>
  <c r="E100" i="1"/>
  <c r="E99" i="1"/>
  <c r="E98" i="1"/>
  <c r="E97" i="1"/>
  <c r="E96" i="1"/>
  <c r="E95" i="1"/>
  <c r="E41" i="1"/>
  <c r="C41" i="1" s="1"/>
  <c r="E40" i="1"/>
  <c r="E39" i="1"/>
  <c r="E38" i="1"/>
  <c r="E37" i="1"/>
  <c r="E34" i="1"/>
  <c r="E30" i="1"/>
  <c r="C30" i="1" s="1"/>
  <c r="E29" i="1"/>
  <c r="E28" i="1"/>
  <c r="L23" i="3"/>
  <c r="L111" i="3" s="1"/>
  <c r="M23" i="3"/>
  <c r="M111" i="3" s="1"/>
  <c r="E107" i="1" l="1"/>
  <c r="E35" i="1"/>
  <c r="P101" i="5"/>
  <c r="C14" i="32" s="1"/>
  <c r="C6" i="3"/>
  <c r="D26" i="32"/>
  <c r="C7" i="10"/>
  <c r="O102" i="4"/>
  <c r="C8" i="32" s="1"/>
  <c r="D8" i="32" s="1"/>
  <c r="N118" i="3"/>
  <c r="E52" i="1"/>
  <c r="E27" i="1"/>
  <c r="D26" i="2"/>
  <c r="E70" i="1"/>
  <c r="E75" i="1" s="1"/>
  <c r="E61" i="1"/>
  <c r="B23" i="32" s="1"/>
  <c r="X101" i="5"/>
  <c r="D43" i="2"/>
  <c r="D45" i="2" s="1"/>
  <c r="E42" i="1"/>
  <c r="D21" i="2"/>
  <c r="Y17" i="5"/>
  <c r="B14" i="32"/>
  <c r="B11" i="32"/>
  <c r="E23" i="1"/>
  <c r="E86" i="1"/>
  <c r="D31" i="2" l="1"/>
  <c r="D14" i="32"/>
  <c r="C17" i="32"/>
  <c r="Y101" i="5"/>
  <c r="B17" i="32"/>
  <c r="E31" i="1"/>
  <c r="E43" i="1" s="1"/>
  <c r="B5" i="32" s="1"/>
  <c r="E65" i="1"/>
  <c r="E76" i="1" s="1"/>
  <c r="C5" i="32" s="1"/>
  <c r="D23" i="32"/>
  <c r="D47" i="2"/>
  <c r="D50" i="2" s="1"/>
  <c r="C20" i="32" s="1"/>
  <c r="D20" i="32" s="1"/>
  <c r="D5" i="32"/>
  <c r="D17" i="32" l="1"/>
  <c r="E88" i="1"/>
  <c r="E5" i="32"/>
  <c r="O23" i="3"/>
  <c r="O111" i="3" s="1"/>
  <c r="C11" i="32" s="1"/>
  <c r="D11" i="32" s="1"/>
</calcChain>
</file>

<file path=xl/sharedStrings.xml><?xml version="1.0" encoding="utf-8"?>
<sst xmlns="http://schemas.openxmlformats.org/spreadsheetml/2006/main" count="892" uniqueCount="546">
  <si>
    <t xml:space="preserve">TRINIDAD AND TOBAGO SECURITIES AND EXCHANGE COMMISSION </t>
  </si>
  <si>
    <t>SEC-MMRF02</t>
  </si>
  <si>
    <t>INCOME AND EXPENDITURE FORM</t>
  </si>
  <si>
    <t>SEC-MMRF03</t>
  </si>
  <si>
    <t>SEC-MMRF04</t>
  </si>
  <si>
    <t>SEC-MMRF01</t>
  </si>
  <si>
    <t xml:space="preserve">BALANCE SHEET AND CLIENT ASSETS FORM </t>
  </si>
  <si>
    <t xml:space="preserve">PLEASE DO NOT ATTEMPT TO ALTER THE STRUCTURE OF THESE FORMS </t>
  </si>
  <si>
    <t>Name of Reporting Entity</t>
  </si>
  <si>
    <t>SECURITIES HELD BY FIRM NOT ASSIGNED TO REPOS</t>
  </si>
  <si>
    <t>Type of Reporting Entity</t>
  </si>
  <si>
    <t>SEC-MMRF05</t>
  </si>
  <si>
    <t>Date Report Made</t>
  </si>
  <si>
    <t>NOTES</t>
  </si>
  <si>
    <t>TOTAL</t>
  </si>
  <si>
    <t>TT$</t>
  </si>
  <si>
    <t>Number of units</t>
  </si>
  <si>
    <t>US$</t>
  </si>
  <si>
    <t>Other</t>
  </si>
  <si>
    <t>INCOME</t>
  </si>
  <si>
    <t>Brokerage and Commission</t>
  </si>
  <si>
    <t>TT Government and Government Equivalent Securities</t>
  </si>
  <si>
    <t>TT Banks</t>
  </si>
  <si>
    <t>TT Credit Unions</t>
  </si>
  <si>
    <t>Other TT Financial Institutions</t>
  </si>
  <si>
    <t>Effective margin</t>
  </si>
  <si>
    <t>ASSETS</t>
  </si>
  <si>
    <t>Current Assets other than securities</t>
  </si>
  <si>
    <t>Profit or loss from trading</t>
  </si>
  <si>
    <t>Trade Debtors</t>
  </si>
  <si>
    <t>TT Government Eurobonds</t>
  </si>
  <si>
    <t>Foreign Banks</t>
  </si>
  <si>
    <t>Other financial institutions</t>
  </si>
  <si>
    <t>Clients</t>
  </si>
  <si>
    <t>Corporate Finance fees</t>
  </si>
  <si>
    <t>Trustee and custodian fees</t>
  </si>
  <si>
    <t>Management fees</t>
  </si>
  <si>
    <t>Portfolio management</t>
  </si>
  <si>
    <t>TT Bonds Financial Sector</t>
  </si>
  <si>
    <t>Transaction fees</t>
  </si>
  <si>
    <t xml:space="preserve"> </t>
  </si>
  <si>
    <t>TT Other Corporate Bonds</t>
  </si>
  <si>
    <t>Loans</t>
  </si>
  <si>
    <t>TOTAL INCOME</t>
  </si>
  <si>
    <t>Other current assets</t>
  </si>
  <si>
    <t>TOTAL CURRENT ASSETS</t>
  </si>
  <si>
    <t>TT Equity</t>
  </si>
  <si>
    <t>EXPENDITURE</t>
  </si>
  <si>
    <t>Brokerage and commission paid</t>
  </si>
  <si>
    <t>Repo interest paid</t>
  </si>
  <si>
    <t>TT CISs (Mutual funds)</t>
  </si>
  <si>
    <t>Other expenses</t>
  </si>
  <si>
    <t>TOTAL SECURITIES</t>
  </si>
  <si>
    <t>Non-Current Assets</t>
  </si>
  <si>
    <t>Fixed Assets</t>
  </si>
  <si>
    <t>Extraordinary items (before tax)</t>
  </si>
  <si>
    <t>Foreign CISs (Mutual funds)</t>
  </si>
  <si>
    <t>TOTAL EXPENSES</t>
  </si>
  <si>
    <t>TOTAL NON-CURRENT ASSETS</t>
  </si>
  <si>
    <t>Tax</t>
  </si>
  <si>
    <t>TOTAL ASSETS</t>
  </si>
  <si>
    <t>Distributions</t>
  </si>
  <si>
    <t xml:space="preserve">SHOULD YOU REQUIRE ADDITIONAL SPACE PLEASE ADD ROWS AS NEEDED </t>
  </si>
  <si>
    <t xml:space="preserve">NOTES TO THE ACCOUNTS </t>
  </si>
  <si>
    <t>LIABILITIES</t>
  </si>
  <si>
    <t xml:space="preserve">Provide notes to the relevant accounts </t>
  </si>
  <si>
    <t>Current Liabilities other than bank loans</t>
  </si>
  <si>
    <t>Trade Creditors</t>
  </si>
  <si>
    <t>Foreign Non-Government Securities</t>
  </si>
  <si>
    <t>Repo Liabilities</t>
  </si>
  <si>
    <t>Amounts due to connected entities</t>
  </si>
  <si>
    <t>TOTAL CURRENT LIABILITIES</t>
  </si>
  <si>
    <t>Bank Loans</t>
  </si>
  <si>
    <t>Secured Bank Loans (domestic)</t>
  </si>
  <si>
    <t>Unsecured Bank Loans (domestic)</t>
  </si>
  <si>
    <t>Overseas Bank Loans</t>
  </si>
  <si>
    <t>TOTAL BANK LOANS</t>
  </si>
  <si>
    <t>Non-Current Liabilities</t>
  </si>
  <si>
    <t>Subordinated Loans</t>
  </si>
  <si>
    <t>Real Estate</t>
  </si>
  <si>
    <t>TOTAL NON-CURRENT LIABILITIES</t>
  </si>
  <si>
    <t>Other Assets</t>
  </si>
  <si>
    <t>Capital</t>
  </si>
  <si>
    <t xml:space="preserve">Amounts due to Unit holders </t>
  </si>
  <si>
    <t>Share Premium</t>
  </si>
  <si>
    <t>TOTAL PORTFOLIO</t>
  </si>
  <si>
    <t>Preference shares</t>
  </si>
  <si>
    <t>Revaluation and other non distributable reserves</t>
  </si>
  <si>
    <t>TOTAL CAPITAL</t>
  </si>
  <si>
    <t>TOTAL LIABILITIES AND CAPITAL</t>
  </si>
  <si>
    <t>Number of Units</t>
  </si>
  <si>
    <t>Fixed or Floating NAV</t>
  </si>
  <si>
    <t>CLIENT ASSETS MANAGED</t>
  </si>
  <si>
    <t>TT Government and Government equivalent securities</t>
  </si>
  <si>
    <t>Relevant Date of Report</t>
  </si>
  <si>
    <t>Select Category</t>
  </si>
  <si>
    <t>Foreign Equity</t>
  </si>
  <si>
    <t>If Fixed NAV state fixed price</t>
  </si>
  <si>
    <t>Insurance</t>
  </si>
  <si>
    <t>Retail</t>
  </si>
  <si>
    <t xml:space="preserve"> Other Corporate</t>
  </si>
  <si>
    <t>SEC-MMRF07</t>
  </si>
  <si>
    <t>DATA DRAWN FROM TRADE CONFIRMATIONS</t>
  </si>
  <si>
    <t>Collateral</t>
  </si>
  <si>
    <t>Client ID</t>
  </si>
  <si>
    <t>Indicate if pledged (Yes/No)</t>
  </si>
  <si>
    <t>Currency (TT, US, etc)</t>
  </si>
  <si>
    <t>Purchase amount $</t>
  </si>
  <si>
    <t>Repurchase amount $</t>
  </si>
  <si>
    <t>Repo Interest Rate %</t>
  </si>
  <si>
    <t>ISIN if applicable</t>
  </si>
  <si>
    <t>Rate</t>
  </si>
  <si>
    <t>Total</t>
  </si>
  <si>
    <t>SEC-MMRF06</t>
  </si>
  <si>
    <t>Number of contracts</t>
  </si>
  <si>
    <t xml:space="preserve">Value of Repo Obligations </t>
  </si>
  <si>
    <t>At start of period</t>
  </si>
  <si>
    <t>Repos maturing in period</t>
  </si>
  <si>
    <t>Position at end of period</t>
  </si>
  <si>
    <t>Difference</t>
  </si>
  <si>
    <t>Repo Rollover Ratios</t>
  </si>
  <si>
    <t>SEC-MMRF08</t>
  </si>
  <si>
    <t>Transaction ID</t>
  </si>
  <si>
    <t>Asset Type (Equity/ Fixed Income/Other)</t>
  </si>
  <si>
    <t>SEC-MMRF11</t>
  </si>
  <si>
    <t>Where Applicable</t>
  </si>
  <si>
    <t>Placed in Reporting Period</t>
  </si>
  <si>
    <t>Name of Issuer</t>
  </si>
  <si>
    <t>SEC-MMRF09</t>
  </si>
  <si>
    <t>Name of CIS</t>
  </si>
  <si>
    <t>Number of Units/ Shares</t>
  </si>
  <si>
    <t>TT Pension Funds</t>
  </si>
  <si>
    <t>TT Insurance Companies</t>
  </si>
  <si>
    <t>TT Other Corporations</t>
  </si>
  <si>
    <t>TT Individuals</t>
  </si>
  <si>
    <t>SEC-MMRF10</t>
  </si>
  <si>
    <t>Type of Security</t>
  </si>
  <si>
    <t>Securities assigned to repos (from Repo Portfolio Form)</t>
  </si>
  <si>
    <t>Securities not assigned to repos (from Securities Portfolio Form)</t>
  </si>
  <si>
    <r>
      <t xml:space="preserve">TT CISs </t>
    </r>
    <r>
      <rPr>
        <sz val="11"/>
        <color rgb="FF000000"/>
        <rFont val="Calibri"/>
        <family val="2"/>
      </rPr>
      <t>(Mutual funds)</t>
    </r>
  </si>
  <si>
    <r>
      <t>Other assets</t>
    </r>
    <r>
      <rPr>
        <sz val="11"/>
        <color rgb="FF000000"/>
        <rFont val="Calibri"/>
        <family val="2"/>
      </rPr>
      <t xml:space="preserve"> (not covered above)</t>
    </r>
  </si>
  <si>
    <t>Converted to TT$</t>
  </si>
  <si>
    <t>Cash and Cash equivalents</t>
  </si>
  <si>
    <t>Ansa Merchant Bank Limited</t>
  </si>
  <si>
    <t>Ansa Securities Limited</t>
  </si>
  <si>
    <t>Bourse Brokers Limited</t>
  </si>
  <si>
    <t>Bourse Securities Limited</t>
  </si>
  <si>
    <t>Caribbean Stockbrokers Limited</t>
  </si>
  <si>
    <t>Citicorp Merchant Bank Limited</t>
  </si>
  <si>
    <t>Development Finance Limited</t>
  </si>
  <si>
    <t>First Citizens Bank Limited</t>
  </si>
  <si>
    <t>First Citizens Brokerage and Advisory Services Limited</t>
  </si>
  <si>
    <t>First Citizens Investment Services Limited</t>
  </si>
  <si>
    <t>FirstCaribbean International Bank (Trinidad &amp; Tobago) Limited</t>
  </si>
  <si>
    <t>Firstline Securities Limited</t>
  </si>
  <si>
    <t>Guardian Asset Management and Investment Services Limited</t>
  </si>
  <si>
    <t>Guardian Group Trust Limited</t>
  </si>
  <si>
    <t>JMMB Investments (Trinidad and Tobago) Limited</t>
  </si>
  <si>
    <t>JMMB Securities (T&amp;T) Limited</t>
  </si>
  <si>
    <t>KCL Capital Market Brokers Limited</t>
  </si>
  <si>
    <t>KSBM Asset Management Limited</t>
  </si>
  <si>
    <t>Maritime Capital Limited</t>
  </si>
  <si>
    <t>Murphy Clarke Financial Limited</t>
  </si>
  <si>
    <t>RBC Merchant Bank (Caribbean) Limited</t>
  </si>
  <si>
    <t>Republic Bank Limited</t>
  </si>
  <si>
    <t>Sagicor Life Incorporated</t>
  </si>
  <si>
    <t>Scotia Investments (Trinidad and Tobago) Limited</t>
  </si>
  <si>
    <t>Sheppard Securities Limited</t>
  </si>
  <si>
    <t>The Home Mortgage Bank</t>
  </si>
  <si>
    <t>Trinidad and Tobago Unit Trust Corporation</t>
  </si>
  <si>
    <t>West Indies Stockbrokers Limited</t>
  </si>
  <si>
    <t>Broker-Dealer</t>
  </si>
  <si>
    <t>Guardian Life of the Caribbean Limited</t>
  </si>
  <si>
    <t>Mondial (Trinidad) Limited</t>
  </si>
  <si>
    <t>RBC Investment Management (Caribbean) Limited</t>
  </si>
  <si>
    <t>SHBL Investments Company Limited</t>
  </si>
  <si>
    <t>Underwriter</t>
  </si>
  <si>
    <t>SRO</t>
  </si>
  <si>
    <t>CIS</t>
  </si>
  <si>
    <t xml:space="preserve">Bank Group </t>
  </si>
  <si>
    <t xml:space="preserve">Financial Group </t>
  </si>
  <si>
    <t>Conglomerate</t>
  </si>
  <si>
    <t>Independent</t>
  </si>
  <si>
    <t>ANSA TT$ Income Fund - Class A</t>
  </si>
  <si>
    <t>ANSA TT$ Secured Fund</t>
  </si>
  <si>
    <t>ANSA US$ Income Fund - Class A</t>
  </si>
  <si>
    <t>ANSA US$ Secured Fund - Class A</t>
  </si>
  <si>
    <t>Bourse SavInvest India Asia Fund - Ordinary</t>
  </si>
  <si>
    <t>Bourse SavInvest US$ Investment Income Fund</t>
  </si>
  <si>
    <t>First Citizens Abercrombie Monthly Fixed Income Fund</t>
  </si>
  <si>
    <t>First Citizens El Tucuche Fixed Income Fund</t>
  </si>
  <si>
    <t>First Citizens Immortelle Income and Growth Fund</t>
  </si>
  <si>
    <t>First Citizens Paria Monthly Fixed Income Fund</t>
  </si>
  <si>
    <t>JMMB TTD Income Fund</t>
  </si>
  <si>
    <t>Republic Caribbean Equity Fund</t>
  </si>
  <si>
    <t>Republic Money Market Fund</t>
  </si>
  <si>
    <t>Republic US$ Fixed Income Securities Fund</t>
  </si>
  <si>
    <t>Roytrin High Yield Fund EUR - Class B (EUR)</t>
  </si>
  <si>
    <t>Roytrin High Yield Fund TTD - Class A (TTD)</t>
  </si>
  <si>
    <t>Roytrin Income and Growth Fund TTD</t>
  </si>
  <si>
    <t>Roytrin Income and Growth Fund USD</t>
  </si>
  <si>
    <t>Roytrin Money Market Fund TTD - Class A</t>
  </si>
  <si>
    <t>Roytrin Money Market Fund USD - Class B</t>
  </si>
  <si>
    <t>Roytrin TT Dollar Income Fund</t>
  </si>
  <si>
    <t>Roytrin US Dollar Income Fund</t>
  </si>
  <si>
    <t>Sagicor TT Fixed Income Fund</t>
  </si>
  <si>
    <t>Unit Trust Corp. (UTC) Calypso Macro Index Fund</t>
  </si>
  <si>
    <t>Unit Trust Corp. (UTC) TT$ Income Fund</t>
  </si>
  <si>
    <t>Unit Trust Corp. (UTC) Universal Retirement Fund</t>
  </si>
  <si>
    <t>Unit Trust Corp. (UTC) US$ Income Fund</t>
  </si>
  <si>
    <t>Total Assets</t>
  </si>
  <si>
    <t>Total Liabilities</t>
  </si>
  <si>
    <t>Total Capital</t>
  </si>
  <si>
    <t>Total Repo Liabilities</t>
  </si>
  <si>
    <t>Total Securities Portfolio</t>
  </si>
  <si>
    <t>Total Repo Portfolio (Liabilities)</t>
  </si>
  <si>
    <t>Total Repo Portfolio (Assets)</t>
  </si>
  <si>
    <t>Unappropriated earnings (loss)</t>
  </si>
  <si>
    <t>Total Mutual Fund Portfolio</t>
  </si>
  <si>
    <t>Balance Sheet</t>
  </si>
  <si>
    <t>Balance Sheet/Mutual Fund Portfolio</t>
  </si>
  <si>
    <t>Balance Sheet/Repo Portfolio</t>
  </si>
  <si>
    <t>Balance Sheet/Income and Expenditure</t>
  </si>
  <si>
    <t>Value of Repo Obligations</t>
  </si>
  <si>
    <t>Floating</t>
  </si>
  <si>
    <t xml:space="preserve">Fixed </t>
  </si>
  <si>
    <t>Yes</t>
  </si>
  <si>
    <t>No</t>
  </si>
  <si>
    <t>Fixed Income</t>
  </si>
  <si>
    <t>Equity</t>
  </si>
  <si>
    <t>Related Party</t>
  </si>
  <si>
    <r>
      <t>Nature of counterparty</t>
    </r>
    <r>
      <rPr>
        <b/>
        <sz val="11"/>
        <color rgb="FF000000"/>
        <rFont val="Times New Roman"/>
        <family val="1"/>
      </rPr>
      <t xml:space="preserve"> (Related Party;Other CIS;Other;Market Counter Party)</t>
    </r>
  </si>
  <si>
    <t>Exchange Rate USD</t>
  </si>
  <si>
    <t xml:space="preserve">CONTROL SHEET </t>
  </si>
  <si>
    <t>NB - This sheet is intended to contain all data validation sources and is for use by the Commission only.</t>
  </si>
  <si>
    <t>NB - This sheet is to be used by the Commission to verify the integrity of data submissions</t>
  </si>
  <si>
    <t>Burris, Stephen</t>
  </si>
  <si>
    <t>Transaction Date (dd/mm/yyyy)</t>
  </si>
  <si>
    <t>Issue Date (dd/mm/yyyy)</t>
  </si>
  <si>
    <t xml:space="preserve"> Purchase Date (dd/mm/yyyy)</t>
  </si>
  <si>
    <t>Repurchase Date (dd/mm/yyyy)</t>
  </si>
  <si>
    <t>Rollover</t>
  </si>
  <si>
    <t>New</t>
  </si>
  <si>
    <t>Type of Contract (New/Rollover)</t>
  </si>
  <si>
    <t>Type of Contract</t>
  </si>
  <si>
    <t>Repos fully encashed (At Maturity)</t>
  </si>
  <si>
    <t>Repos fully encashed (Before Maturity)</t>
  </si>
  <si>
    <t>Repos partially encashed (Before Maturity)</t>
  </si>
  <si>
    <t>Group Affiliation</t>
  </si>
  <si>
    <t>Reverse Repos</t>
  </si>
  <si>
    <t>Maturity Date (dd/mm/yyyy)</t>
  </si>
  <si>
    <t>Where Applicable:</t>
  </si>
  <si>
    <t>Total Repo Transactions</t>
  </si>
  <si>
    <t>Total Private Placements</t>
  </si>
  <si>
    <t>Total CIS Transactions</t>
  </si>
  <si>
    <t>Value (TT$)</t>
  </si>
  <si>
    <t>In original currency</t>
  </si>
  <si>
    <t>Other$</t>
  </si>
  <si>
    <t>REPO LIABILITIES Assigned to Repos with:</t>
  </si>
  <si>
    <t>Exchange Rate</t>
  </si>
  <si>
    <t>Price currency (TTD, USD, etc.)</t>
  </si>
  <si>
    <t>VALUE$</t>
  </si>
  <si>
    <t>GAM Global Fund Solution: Conservative Fund</t>
  </si>
  <si>
    <t>GAM Global Fund Solution: Moderate Fund</t>
  </si>
  <si>
    <t>Underwriting Fees</t>
  </si>
  <si>
    <r>
      <rPr>
        <b/>
        <sz val="16"/>
        <color rgb="FFFF0000"/>
        <rFont val="Calibri"/>
        <family val="2"/>
        <scheme val="minor"/>
      </rPr>
      <t>NB</t>
    </r>
    <r>
      <rPr>
        <sz val="16"/>
        <color rgb="FFFF0000"/>
        <rFont val="Calibri"/>
        <family val="2"/>
        <scheme val="minor"/>
      </rPr>
      <t xml:space="preserve"> - Information must be presented on an unconsolidated basis.</t>
    </r>
  </si>
  <si>
    <t>ISIN/CUSIP (if app)</t>
  </si>
  <si>
    <t>Market Value Converted to TT$</t>
  </si>
  <si>
    <t>TT Non-Financial State Agencies</t>
  </si>
  <si>
    <t>TT Government Securities</t>
  </si>
  <si>
    <t>REPO ASSETS (SECURITIES ASSIGNED TO REPOS)</t>
  </si>
  <si>
    <t>Price per unit</t>
  </si>
  <si>
    <t>Indicate if Pledged (Yes/No)</t>
  </si>
  <si>
    <t>Total OTC Transactions</t>
  </si>
  <si>
    <t>Principal</t>
  </si>
  <si>
    <t>Agent</t>
  </si>
  <si>
    <r>
      <t>Type of transaction</t>
    </r>
    <r>
      <rPr>
        <b/>
        <sz val="11"/>
        <color rgb="FF000000"/>
        <rFont val="Times New Roman"/>
        <family val="1"/>
      </rPr>
      <t xml:space="preserve">     </t>
    </r>
  </si>
  <si>
    <t>Principal or Agent</t>
  </si>
  <si>
    <r>
      <t xml:space="preserve">ISIN </t>
    </r>
    <r>
      <rPr>
        <sz val="11"/>
        <color rgb="FF000000"/>
        <rFont val="Calibri"/>
        <family val="2"/>
      </rPr>
      <t>if applicable</t>
    </r>
  </si>
  <si>
    <t>Registrant</t>
  </si>
  <si>
    <r>
      <t>Nature of Buying Counterparty</t>
    </r>
    <r>
      <rPr>
        <sz val="11"/>
        <color rgb="FF000000"/>
        <rFont val="Calibri"/>
        <family val="2"/>
      </rPr>
      <t xml:space="preserve"> (Related Party; CIS; Registrant; Other)</t>
    </r>
  </si>
  <si>
    <r>
      <t>Nature of Selling Counterparty</t>
    </r>
    <r>
      <rPr>
        <sz val="11"/>
        <color rgb="FF000000"/>
        <rFont val="Calibri"/>
        <family val="2"/>
      </rPr>
      <t xml:space="preserve"> (Related Party; CIS; Registrant; Other)</t>
    </r>
  </si>
  <si>
    <t>Interest - First Payment Date (dd/mm/yyyy)</t>
  </si>
  <si>
    <t>Interest Payment Frequency</t>
  </si>
  <si>
    <t>Monthly</t>
  </si>
  <si>
    <t>Semi-Annually</t>
  </si>
  <si>
    <t>Quarterly</t>
  </si>
  <si>
    <t>Annually</t>
  </si>
  <si>
    <t>At Maturity</t>
  </si>
  <si>
    <t>Category of Investor</t>
  </si>
  <si>
    <t>Purchase</t>
  </si>
  <si>
    <t>Sale</t>
  </si>
  <si>
    <r>
      <t>ISIN (</t>
    </r>
    <r>
      <rPr>
        <sz val="11"/>
        <color rgb="FF000000"/>
        <rFont val="Calibri"/>
        <family val="2"/>
      </rPr>
      <t>if applicable)</t>
    </r>
  </si>
  <si>
    <r>
      <t>Nature of counterparty</t>
    </r>
    <r>
      <rPr>
        <sz val="11"/>
        <color rgb="FF000000"/>
        <rFont val="Calibri"/>
        <family val="2"/>
      </rPr>
      <t xml:space="preserve"> (Related Party;CIS;Registrant;Other)</t>
    </r>
  </si>
  <si>
    <t>Interest Rate %</t>
  </si>
  <si>
    <t xml:space="preserve">MICRO AND MACRO PRUDENTIAL REPORTING </t>
  </si>
  <si>
    <t>TRINIDAD AND TOBAGO SECURITIES AND EXCHANGE COMMISSION</t>
  </si>
  <si>
    <t>TOTAL LIABILITIES</t>
  </si>
  <si>
    <t>COLLECTIVE INVESTMENT SCHEMES (CIS) PORTFOLIO COMPOSITION</t>
  </si>
  <si>
    <t>BROKER-DEALERS REPO PORTFOLIO COMPOSITION - ASSETS AND LIABILITIES</t>
  </si>
  <si>
    <t>BROKER-DEALERS REPO ACTIVITY SUMMARY</t>
  </si>
  <si>
    <t>BROKER-DEALERS REPO TRANSACTIONS</t>
  </si>
  <si>
    <t xml:space="preserve">From the total above </t>
  </si>
  <si>
    <t>BROKER-DEALERS PRIVATE PLACEMENT TRANSACTIONS (PRIMARY ISSUES)</t>
  </si>
  <si>
    <t>COLLECTIVE INVESTMENT SCHEME (CIS) INVESTOR BREAKDOWN</t>
  </si>
  <si>
    <t>COLLECTIVE INVESTMENT SCHEMES PORTFOLIO TRANSACTIONS</t>
  </si>
  <si>
    <t>Number of Units at Quarter End</t>
  </si>
  <si>
    <t>BROKER-DEALERS TRANSACTIONS - OVER THE COUNTER (OTC)/MARGIN TRADING</t>
  </si>
  <si>
    <t>Repurchase Agreements</t>
  </si>
  <si>
    <t>US$ (converted to TT$)</t>
  </si>
  <si>
    <t>Other (converted to TT$)</t>
  </si>
  <si>
    <t>Repurchase Agreement</t>
  </si>
  <si>
    <t>Foreign Investments</t>
  </si>
  <si>
    <t>TT Investments</t>
  </si>
  <si>
    <t>Investment Type</t>
  </si>
  <si>
    <t>Currency (TT, US, etc.)</t>
  </si>
  <si>
    <t>CIS Yield/Interest rate at Quarter End</t>
  </si>
  <si>
    <t>Reporting Currency</t>
  </si>
  <si>
    <t xml:space="preserve"> Converted to TT$</t>
  </si>
  <si>
    <t>Non-Resident (Converted to TT$)</t>
  </si>
  <si>
    <t xml:space="preserve">Total Redemptions ($) for Quarter End </t>
  </si>
  <si>
    <t>Total Subscriptions ($) for Quarter End (excluding reinvestment of distributions)</t>
  </si>
  <si>
    <t>Total Subscriptions ($) for Quarter End (related to reinvestments of distributions)</t>
  </si>
  <si>
    <t>Asset Category</t>
  </si>
  <si>
    <t>Level 1</t>
  </si>
  <si>
    <t>Level 2</t>
  </si>
  <si>
    <t>Level 3</t>
  </si>
  <si>
    <t>Net Encashment</t>
  </si>
  <si>
    <t>PLEASE ENSURE THE VALUE COLUMN REFLECTS YOUR ACTUAL PORTFOLIO</t>
  </si>
  <si>
    <t xml:space="preserve">Portfolio Duration </t>
  </si>
  <si>
    <t xml:space="preserve">Total Securities Not Assigned To Repos </t>
  </si>
  <si>
    <t>Valuation Category</t>
  </si>
  <si>
    <t>Held within T&amp;T (converted to TT$)</t>
  </si>
  <si>
    <t>Held outside T&amp;T (converted to TT$)</t>
  </si>
  <si>
    <t>Name of Senior Officer Reporting</t>
  </si>
  <si>
    <t xml:space="preserve">Pension Funds </t>
  </si>
  <si>
    <t>Pension Funds</t>
  </si>
  <si>
    <t>Staff related expenses</t>
  </si>
  <si>
    <t>Cash and cash equivalents</t>
  </si>
  <si>
    <t>Other Financial Institutions</t>
  </si>
  <si>
    <t xml:space="preserve">Investments in Subsidiaries and Associated Companies </t>
  </si>
  <si>
    <t>Other Non-Current Assets</t>
  </si>
  <si>
    <t>Intangible Assets</t>
  </si>
  <si>
    <t>Other Corporate</t>
  </si>
  <si>
    <t>Non-bank Loans</t>
  </si>
  <si>
    <t>Other Current Liabilities</t>
  </si>
  <si>
    <t>Other Non-current Liabilities</t>
  </si>
  <si>
    <t>Ordinary Shares</t>
  </si>
  <si>
    <t>Foreign Government Securities</t>
  </si>
  <si>
    <t>Foreign Non-government Securities</t>
  </si>
  <si>
    <t>Incentive or Performance fees</t>
  </si>
  <si>
    <t>Impairment Loss</t>
  </si>
  <si>
    <t xml:space="preserve">TT CISs </t>
  </si>
  <si>
    <t xml:space="preserve">Foreign CISs </t>
  </si>
  <si>
    <t>Category of Security</t>
  </si>
  <si>
    <t>TT Securities Intermediaries</t>
  </si>
  <si>
    <t>Amount Raised converted to (TT$)</t>
  </si>
  <si>
    <t>VALUE (TT$)</t>
  </si>
  <si>
    <t>TOTAL (TT$)</t>
  </si>
  <si>
    <t>Net gain on foreign currency translation</t>
  </si>
  <si>
    <t>Net loss on foreign currency translation</t>
  </si>
  <si>
    <t>Coupon</t>
  </si>
  <si>
    <t>Type</t>
  </si>
  <si>
    <t>Fixed Rate</t>
  </si>
  <si>
    <t>Not Applicable</t>
  </si>
  <si>
    <t>Floating Rate</t>
  </si>
  <si>
    <t>Margin Trading (TT$)</t>
  </si>
  <si>
    <t>Foreign Investors</t>
  </si>
  <si>
    <t>Local</t>
  </si>
  <si>
    <t>Foreign</t>
  </si>
  <si>
    <t xml:space="preserve">Local </t>
  </si>
  <si>
    <t xml:space="preserve">Foreign Clients </t>
  </si>
  <si>
    <t>TT Financial State Agencies</t>
  </si>
  <si>
    <t>UNAPPROPRIATED EARNINGS/(LOSS)</t>
  </si>
  <si>
    <t>EARNINGS/(LOSS) BEFORE TAX</t>
  </si>
  <si>
    <t>Interest Income</t>
  </si>
  <si>
    <t>Other Income</t>
  </si>
  <si>
    <t>Interest Expense (non-repo)</t>
  </si>
  <si>
    <t>Dividend Income</t>
  </si>
  <si>
    <t>Dividend Income (Subsidiary and Affiliates)</t>
  </si>
  <si>
    <t>Consists of Foreign Clients</t>
  </si>
  <si>
    <t>Value of Units TT$</t>
  </si>
  <si>
    <t>Net increase in value of securities</t>
  </si>
  <si>
    <t>Net decrease in value of securities</t>
  </si>
  <si>
    <t>Amounts due from Related Parties</t>
  </si>
  <si>
    <t xml:space="preserve">Securities </t>
  </si>
  <si>
    <t>Amounts due to Related Parties</t>
  </si>
  <si>
    <t xml:space="preserve">Coupon </t>
  </si>
  <si>
    <t>Maturity Date  (dd/mm/yyyy)</t>
  </si>
  <si>
    <t>TT Mutual Funds (CISs)</t>
  </si>
  <si>
    <t>Maturity (dd/mm/yyy)</t>
  </si>
  <si>
    <t>Category</t>
  </si>
  <si>
    <t>Annual Coupon</t>
  </si>
  <si>
    <t xml:space="preserve"> Security Type (Equity/ Fixed Income/Other)</t>
  </si>
  <si>
    <t>Amount Raised</t>
  </si>
  <si>
    <t xml:space="preserve">Issue Price per security </t>
  </si>
  <si>
    <t>Conversion Rate</t>
  </si>
  <si>
    <t>Price per Unit</t>
  </si>
  <si>
    <t>Net Assets of Fund at Quarter End (Converted to TT$)</t>
  </si>
  <si>
    <t xml:space="preserve">NAV Per Unit </t>
  </si>
  <si>
    <t>Name of CIS Manager</t>
  </si>
  <si>
    <t>JMMB Bank (T&amp;T) Limited</t>
  </si>
  <si>
    <t>Scotiabank Trinidad and Tobago Limited</t>
  </si>
  <si>
    <t>First Citizens Tax Advantage Plus</t>
  </si>
  <si>
    <r>
      <t>Type of transaction</t>
    </r>
    <r>
      <rPr>
        <sz val="12"/>
        <color rgb="FF000000"/>
        <rFont val="Times New Roman"/>
        <family val="1"/>
      </rPr>
      <t>: (purchase/sale/maturity)</t>
    </r>
  </si>
  <si>
    <r>
      <t>Type of transaction</t>
    </r>
    <r>
      <rPr>
        <sz val="11"/>
        <color rgb="FF000000"/>
        <rFont val="Calibri"/>
        <family val="2"/>
      </rPr>
      <t>: (purchase/sale/matured)</t>
    </r>
  </si>
  <si>
    <t>Matured</t>
  </si>
  <si>
    <t>TT Government Related Agencies</t>
  </si>
  <si>
    <t>Unit Trust Corp. (UTC) Corporate Fund</t>
  </si>
  <si>
    <t>Sagicor US Global Balance Fund</t>
  </si>
  <si>
    <t>Unappropriated earnings/loss in current period</t>
  </si>
  <si>
    <t>Retained earnings in previous periods</t>
  </si>
  <si>
    <t>Balance Sheet/Securities Portfolio</t>
  </si>
  <si>
    <t>Balance Sheet/Repo Activity Summary</t>
  </si>
  <si>
    <t>Mortgage Participation Fund</t>
  </si>
  <si>
    <t>Please Select from Drop Down Menu</t>
  </si>
  <si>
    <t>Bourse SavInvest Capital Growth Fund</t>
  </si>
  <si>
    <t>Bourse SavInvest Structured Investment Fund</t>
  </si>
  <si>
    <t>GAM Asia-Pacific Rim Equity Fund</t>
  </si>
  <si>
    <t>GAM BRIC Equity Fund</t>
  </si>
  <si>
    <t>GAM Emerging Markets Bond Fund</t>
  </si>
  <si>
    <t>GAM European Equity Fund</t>
  </si>
  <si>
    <t>GAM Global Bond Fund</t>
  </si>
  <si>
    <t>GAM Global Fund Solution: Aggressive Fund</t>
  </si>
  <si>
    <t>GAM New Economy Equity Fund</t>
  </si>
  <si>
    <t>GAM North American Equity Fund</t>
  </si>
  <si>
    <t>GAM Pan Caribbean Balanced Fund</t>
  </si>
  <si>
    <t>GAM TTD Monthly Income Fund</t>
  </si>
  <si>
    <t>GAM USD Monthly Income Fund</t>
  </si>
  <si>
    <t>JMMB USD Income Fund</t>
  </si>
  <si>
    <t>Unit Trust Corp. (UTC) Growth and Income Fund</t>
  </si>
  <si>
    <t>List of CIS Managers</t>
  </si>
  <si>
    <t>NAV Type</t>
  </si>
  <si>
    <t>TTD</t>
  </si>
  <si>
    <t>Currency List</t>
  </si>
  <si>
    <t>USD</t>
  </si>
  <si>
    <t>GBP</t>
  </si>
  <si>
    <t>EUR</t>
  </si>
  <si>
    <t>XCD</t>
  </si>
  <si>
    <t>BBD</t>
  </si>
  <si>
    <t>JMD</t>
  </si>
  <si>
    <t>OTHER</t>
  </si>
  <si>
    <t>Details</t>
  </si>
  <si>
    <t>Only Applicable to CISs</t>
  </si>
  <si>
    <t>CIS Portfolio/CIS Investors</t>
  </si>
  <si>
    <t>Published offer price per unit (Converted to TT$)</t>
  </si>
  <si>
    <t xml:space="preserve">Fixed Income </t>
  </si>
  <si>
    <t>Balanced</t>
  </si>
  <si>
    <t>Alternative</t>
  </si>
  <si>
    <t>Category of CIS</t>
  </si>
  <si>
    <t>Note 1</t>
  </si>
  <si>
    <t>Note 2</t>
  </si>
  <si>
    <t>Note 3</t>
  </si>
  <si>
    <t>Note 4</t>
  </si>
  <si>
    <t>Note 5</t>
  </si>
  <si>
    <t>Note 6</t>
  </si>
  <si>
    <t>Note 7</t>
  </si>
  <si>
    <t>Note 8</t>
  </si>
  <si>
    <t>Note 9</t>
  </si>
  <si>
    <t>Management and Trustee Fees</t>
  </si>
  <si>
    <t xml:space="preserve">Overall weighted Ave Repo Rate </t>
  </si>
  <si>
    <t>Distribution type</t>
  </si>
  <si>
    <t>Limited Offering</t>
  </si>
  <si>
    <t>Prospectus Exempt Offering</t>
  </si>
  <si>
    <t>Distribution Type</t>
  </si>
  <si>
    <t>Amount (converted to TT)</t>
  </si>
  <si>
    <t>Repos partially encashed (At Maturity)</t>
  </si>
  <si>
    <t>Aspire Fund Management Company Limited</t>
  </si>
  <si>
    <t xml:space="preserve">Waterloo Capital Advisors Limited </t>
  </si>
  <si>
    <t>Unit Trust Corp. (UTC) Global Investor Select ETF Fund SP -Conservative</t>
  </si>
  <si>
    <t>Unit Trust Corp. (UTC) Global Investor Select ETF Fund SP -Aggressive</t>
  </si>
  <si>
    <t xml:space="preserve">First Citizens Depository Services Limited </t>
  </si>
  <si>
    <t>Admiral Limited</t>
  </si>
  <si>
    <t>First Citizens Portfolio and Investment Management Services Limited</t>
  </si>
  <si>
    <t>Bourse Individual Retirement Fund</t>
  </si>
  <si>
    <t>Bourse Group Retirement Fund</t>
  </si>
  <si>
    <t>SEAF Caribbean Management LLC</t>
  </si>
  <si>
    <t>Williams, Aldon Philip</t>
  </si>
  <si>
    <t>Eppley Fund Managers Limited</t>
  </si>
  <si>
    <t>Eppley Caribbean Property Fund Limited SCC - Development Fund</t>
  </si>
  <si>
    <t>Eppley Caribbean Property Fund Limited SCC - Value Fund</t>
  </si>
  <si>
    <t>Sagicor Global Balanced Fund</t>
  </si>
  <si>
    <t xml:space="preserve">Sagicor Asset Management Incorporated </t>
  </si>
  <si>
    <t>Scotia Global Equity Fund - Class A</t>
  </si>
  <si>
    <t>Scotia Money Market Fund - Class A</t>
  </si>
  <si>
    <t>Scotia US Dollar Bond Fund - Class A</t>
  </si>
  <si>
    <t>Scotia US Equity Fund - Class A</t>
  </si>
  <si>
    <t>Scotia Canadian Equity Fund - Class A</t>
  </si>
  <si>
    <t>Samaan Tree Fund</t>
  </si>
  <si>
    <t>Sagicor Investments Trinidad and Tobago Limited</t>
  </si>
  <si>
    <t>Scotiabank &amp; Trust (Cayman) Ltd.</t>
  </si>
  <si>
    <t>Republic Trustee Services Limited</t>
  </si>
  <si>
    <t>Capital Markets Elite Group (Trinidad and Tobago) Limited</t>
  </si>
  <si>
    <t>Republic Wealth Management Limited (Formerly RSL)</t>
  </si>
  <si>
    <t>RBC Royal Bank (Trinidad and Tobago) Limited</t>
  </si>
  <si>
    <t>DATA VALIDATION SHEET-</t>
  </si>
  <si>
    <t>Form updated</t>
  </si>
  <si>
    <t>NCB Merchant Bank (Trinidad and Tobago) Limited</t>
  </si>
  <si>
    <t>Maritime Global Equity Fund - Class A</t>
  </si>
  <si>
    <t>Maritime Global Equity Fund - Class F</t>
  </si>
  <si>
    <t>Maritime Income and Growth Fund - Class A</t>
  </si>
  <si>
    <t>Maritime Income and Growth Fund - Class F</t>
  </si>
  <si>
    <t>Number of Units/Shares</t>
  </si>
  <si>
    <t>Net Assets of Fund at Quarter End</t>
  </si>
  <si>
    <t>Scotia Asset Management (Barbados) Inc.</t>
  </si>
  <si>
    <t>Scotia Caribbean Income Fund - Class A</t>
  </si>
  <si>
    <t>Scotia Trinidad and Tobago Fixed Income Fund - Class AT</t>
  </si>
  <si>
    <t>Scotia Trinidad and Tobago Growth and Income Fund - Class AT</t>
  </si>
  <si>
    <t>Scotia Trinidad and Tobago Short Term Income Fund - Class AT</t>
  </si>
  <si>
    <t>Unit Trust Corp. (UTC) Global Investor Select ETF Fund SP -Moderate</t>
  </si>
  <si>
    <t>Sagicor Go-Mutual Bond (TTD)</t>
  </si>
  <si>
    <t>Sagicor Go-Mutual Balanced (TTD)</t>
  </si>
  <si>
    <t>Sagicor Go-Mutual Bond (USD)</t>
  </si>
  <si>
    <t>Sagicor Go-Mutual Equity (TTD)</t>
  </si>
  <si>
    <t>Sagicor Go-Mutual Income (USD)</t>
  </si>
  <si>
    <t>Guardian Caribbean Equity Fund</t>
  </si>
  <si>
    <t>Guardian Fixed Income Fund</t>
  </si>
  <si>
    <t>JMMB TTD Optimal Fund</t>
  </si>
  <si>
    <t>JMMB USD Optimal Fund</t>
  </si>
  <si>
    <t>B3V Holdings Limited</t>
  </si>
  <si>
    <t xml:space="preserve">Repos rolled over </t>
  </si>
  <si>
    <t>New Repos invested in period</t>
  </si>
  <si>
    <t>New funds invested in Repos rolled over</t>
  </si>
  <si>
    <t>New Repos opened</t>
  </si>
  <si>
    <t>Investment Adviser</t>
  </si>
  <si>
    <t>Sheppard Stockbrokers Limited</t>
  </si>
  <si>
    <t xml:space="preserve">Massy Finance GFC Ltd. </t>
  </si>
  <si>
    <t>JMMB Regional Sovereign Bond Fund</t>
  </si>
  <si>
    <t>JMMB Global Equities Fund</t>
  </si>
  <si>
    <t>JMMB International Bond Fund</t>
  </si>
  <si>
    <t>FigTree Financial (T&amp;T) Limited</t>
  </si>
  <si>
    <t>Number of Clients (exclusive of Private Wealth Clients)</t>
  </si>
  <si>
    <t>Number of Private Wealth Clients</t>
  </si>
  <si>
    <t>Note 10</t>
  </si>
  <si>
    <t>TOTAL CLIENT ASSETS MANAGED FOR PRIVATE WEALTH CLIENTS</t>
  </si>
  <si>
    <t>TOTAL CLIENT ASSETS MANAGED FOR OTHER CLIENTS</t>
  </si>
  <si>
    <t>CLIENT ASSETS MANAGED FOR PRIVATE WEALTH CLIENTS</t>
  </si>
  <si>
    <t>TOTAL CLIENT ASSETS MANAGED FOR COLLECTIVE INVESTMENT SCHEMES</t>
  </si>
  <si>
    <t>TOTAL CLIENT ASSETS MANAGED</t>
  </si>
  <si>
    <t>Name of Responsible Person, where applicable</t>
  </si>
  <si>
    <t>Provide notes with respect to opening balance differences</t>
  </si>
  <si>
    <t>First Money Market Fund</t>
  </si>
  <si>
    <t xml:space="preserve">RBC TTD Future Cash Tax Savings and Retirement Fund </t>
  </si>
  <si>
    <t xml:space="preserve">RBC TTD Group Future Cash Employee Retirement Benefit Plan </t>
  </si>
  <si>
    <t xml:space="preserve">RBC USD Future Cash Tax Savings and Retirement Fund </t>
  </si>
  <si>
    <t xml:space="preserve">RBC USD Group Future Cash Employee Retirement Benefit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</si>
</sst>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0.0%"/>
    <numFmt numFmtId="166" formatCode="[$-409]d\-mmm\-yy;@"/>
    <numFmt numFmtId="167" formatCode="[$-409]mmmm\ d\,\ yyyy;@"/>
    <numFmt numFmtId="168" formatCode="[$-2C09]dddd\,\ dd\ mmmm\ yyyy;@"/>
    <numFmt numFmtId="169" formatCode="0.0000"/>
    <numFmt numFmtId="170" formatCode="0.00000%"/>
  </numFmts>
  <fonts count="55"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b/>
      <sz val="11"/>
      <name val="Calibri"/>
      <family val="2"/>
    </font>
    <font>
      <i/>
      <sz val="11"/>
      <color rgb="FF000000"/>
      <name val="Calibri"/>
      <family val="2"/>
    </font>
    <font>
      <b/>
      <sz val="18"/>
      <color rgb="FFFF0000"/>
      <name val="Calibri"/>
      <family val="2"/>
    </font>
    <font>
      <sz val="11"/>
      <name val="Calibri"/>
      <family val="2"/>
    </font>
    <font>
      <sz val="11"/>
      <name val="Calibri"/>
      <family val="2"/>
    </font>
    <font>
      <b/>
      <sz val="11"/>
      <color rgb="FFFF0000"/>
      <name val="Calibri"/>
      <family val="2"/>
    </font>
    <font>
      <sz val="11"/>
      <color theme="0"/>
      <name val="Calibri"/>
      <family val="2"/>
    </font>
    <font>
      <b/>
      <sz val="11"/>
      <color theme="1"/>
      <name val="Calibri"/>
      <family val="2"/>
      <scheme val="minor"/>
    </font>
    <font>
      <sz val="11"/>
      <color rgb="FF000000"/>
      <name val="Calibri"/>
      <family val="2"/>
    </font>
    <font>
      <sz val="11"/>
      <name val="Calibri"/>
      <family val="2"/>
      <scheme val="minor"/>
    </font>
    <font>
      <b/>
      <sz val="11"/>
      <color rgb="FFFF0000"/>
      <name val="Calibri"/>
      <family val="2"/>
      <scheme val="minor"/>
    </font>
    <font>
      <i/>
      <sz val="11"/>
      <color theme="1"/>
      <name val="Calibri"/>
      <family val="2"/>
      <scheme val="minor"/>
    </font>
    <font>
      <i/>
      <sz val="11"/>
      <color rgb="FFFF0000"/>
      <name val="Calibri"/>
      <family val="2"/>
      <scheme val="minor"/>
    </font>
    <font>
      <b/>
      <sz val="20"/>
      <color rgb="FFFF0000"/>
      <name val="Calibri"/>
      <family val="2"/>
      <scheme val="minor"/>
    </font>
    <font>
      <b/>
      <sz val="11"/>
      <name val="Calibri"/>
      <family val="2"/>
      <scheme val="minor"/>
    </font>
    <font>
      <b/>
      <sz val="16"/>
      <color rgb="FFFF0000"/>
      <name val="Calibri"/>
      <family val="2"/>
      <scheme val="minor"/>
    </font>
    <font>
      <sz val="11"/>
      <color theme="0" tint="-0.34998626667073579"/>
      <name val="Calibri"/>
      <family val="2"/>
      <scheme val="minor"/>
    </font>
    <font>
      <b/>
      <sz val="16"/>
      <color theme="1"/>
      <name val="Calibri"/>
      <family val="2"/>
      <scheme val="minor"/>
    </font>
    <font>
      <sz val="16"/>
      <color theme="1"/>
      <name val="Calibri"/>
      <family val="2"/>
      <scheme val="minor"/>
    </font>
    <font>
      <sz val="11"/>
      <color rgb="FF000000"/>
      <name val="Calibri"/>
      <family val="2"/>
    </font>
    <font>
      <sz val="12"/>
      <color rgb="FF000000"/>
      <name val="Times New Roman"/>
      <family val="1"/>
    </font>
    <font>
      <b/>
      <sz val="16"/>
      <color theme="1"/>
      <name val="Times New Roman"/>
      <family val="1"/>
    </font>
    <font>
      <sz val="11"/>
      <color rgb="FF000000"/>
      <name val="Times New Roman"/>
      <family val="1"/>
    </font>
    <font>
      <b/>
      <sz val="16"/>
      <color rgb="FF000000"/>
      <name val="Times New Roman"/>
      <family val="1"/>
    </font>
    <font>
      <b/>
      <sz val="11"/>
      <color rgb="FF000000"/>
      <name val="Times New Roman"/>
      <family val="1"/>
    </font>
    <font>
      <b/>
      <sz val="12"/>
      <color rgb="FF000000"/>
      <name val="Times New Roman"/>
      <family val="1"/>
    </font>
    <font>
      <b/>
      <sz val="14"/>
      <color rgb="FF000000"/>
      <name val="Times New Roman"/>
      <family val="1"/>
    </font>
    <font>
      <b/>
      <sz val="11"/>
      <color theme="1"/>
      <name val="Times New Roman"/>
      <family val="1"/>
    </font>
    <font>
      <b/>
      <sz val="12"/>
      <color theme="1"/>
      <name val="Times New Roman"/>
      <family val="1"/>
    </font>
    <font>
      <sz val="11"/>
      <color theme="1"/>
      <name val="Times New Roman"/>
      <family val="1"/>
    </font>
    <font>
      <b/>
      <sz val="11"/>
      <name val="Times New Roman"/>
      <family val="1"/>
    </font>
    <font>
      <sz val="11"/>
      <name val="Times New Roman"/>
      <family val="1"/>
    </font>
    <font>
      <b/>
      <sz val="36"/>
      <color rgb="FFFF0000"/>
      <name val="Calibri"/>
      <family val="2"/>
    </font>
    <font>
      <b/>
      <sz val="14"/>
      <color theme="1"/>
      <name val="Times New Roman"/>
      <family val="1"/>
    </font>
    <font>
      <b/>
      <sz val="48"/>
      <color rgb="FFFF0000"/>
      <name val="Calibri"/>
      <family val="2"/>
    </font>
    <font>
      <b/>
      <sz val="48"/>
      <color rgb="FFFF0000"/>
      <name val="Calibri"/>
      <family val="2"/>
      <scheme val="minor"/>
    </font>
    <font>
      <sz val="16"/>
      <color rgb="FFFF0000"/>
      <name val="Calibri"/>
      <family val="2"/>
      <scheme val="minor"/>
    </font>
    <font>
      <b/>
      <sz val="28"/>
      <color rgb="FFFF0000"/>
      <name val="Calibri"/>
      <family val="2"/>
      <scheme val="minor"/>
    </font>
    <font>
      <sz val="11"/>
      <color rgb="FFFF0000"/>
      <name val="Calibri"/>
      <family val="2"/>
    </font>
    <font>
      <sz val="16"/>
      <color theme="0"/>
      <name val="Calibri"/>
      <family val="2"/>
      <scheme val="minor"/>
    </font>
    <font>
      <sz val="11"/>
      <color rgb="FF000000"/>
      <name val="Calibri"/>
      <family val="2"/>
    </font>
    <font>
      <sz val="12"/>
      <color theme="1"/>
      <name val="Times New Roman"/>
      <family val="1"/>
    </font>
    <font>
      <sz val="12"/>
      <name val="Times New Roman"/>
      <family val="1"/>
    </font>
  </fonts>
  <fills count="15">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theme="0"/>
        <bgColor indexed="64"/>
      </patternFill>
    </fill>
    <fill>
      <patternFill patternType="solid">
        <fgColor theme="0" tint="-4.9989318521683403E-2"/>
        <bgColor indexed="64"/>
      </patternFill>
    </fill>
    <fill>
      <patternFill patternType="solid">
        <fgColor theme="0"/>
        <bgColor rgb="FFF2F2F2"/>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FFFFFF"/>
      </patternFill>
    </fill>
    <fill>
      <patternFill patternType="solid">
        <fgColor theme="0"/>
        <bgColor rgb="FFFFFFFF"/>
      </patternFill>
    </fill>
    <fill>
      <patternFill patternType="solid">
        <fgColor theme="0" tint="-0.249977111117893"/>
        <bgColor rgb="FFF2F2F2"/>
      </patternFill>
    </fill>
    <fill>
      <patternFill patternType="solid">
        <fgColor theme="0" tint="-0.249977111117893"/>
        <bgColor rgb="FFFFFFFF"/>
      </patternFill>
    </fill>
    <fill>
      <patternFill patternType="solid">
        <fgColor theme="0"/>
        <bgColor rgb="FFD8D8D8"/>
      </patternFill>
    </fill>
    <fill>
      <patternFill patternType="solid">
        <fgColor rgb="FFFFFF00"/>
        <bgColor indexed="64"/>
      </patternFill>
    </fill>
  </fills>
  <borders count="5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thin">
        <color rgb="FF000000"/>
      </top>
      <bottom style="thin">
        <color rgb="FF000000"/>
      </bottom>
      <diagonal/>
    </border>
    <border>
      <left/>
      <right/>
      <top style="thin">
        <color rgb="FF000000"/>
      </top>
      <bottom style="double">
        <color rgb="FF000000"/>
      </bottom>
      <diagonal/>
    </border>
    <border>
      <left/>
      <right/>
      <top/>
      <bottom style="double">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rgb="FF000000"/>
      </left>
      <right style="medium">
        <color indexed="64"/>
      </right>
      <top style="medium">
        <color indexed="64"/>
      </top>
      <bottom/>
      <diagonal/>
    </border>
    <border>
      <left/>
      <right style="medium">
        <color rgb="FF000000"/>
      </right>
      <top style="medium">
        <color rgb="FF000000"/>
      </top>
      <bottom style="medium">
        <color rgb="FF000000"/>
      </bottom>
      <diagonal/>
    </border>
    <border>
      <left/>
      <right/>
      <top/>
      <bottom style="medium">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rgb="FF000000"/>
      </bottom>
      <diagonal/>
    </border>
    <border>
      <left style="thin">
        <color rgb="FF000000"/>
      </left>
      <right style="thin">
        <color rgb="FF000000"/>
      </right>
      <top style="thin">
        <color rgb="FF000000"/>
      </top>
      <bottom style="double">
        <color rgb="FF000000"/>
      </bottom>
      <diagonal/>
    </border>
  </borders>
  <cellStyleXfs count="8">
    <xf numFmtId="0" fontId="0" fillId="0" borderId="0"/>
    <xf numFmtId="164" fontId="20" fillId="0" borderId="0" applyFont="0" applyFill="0" applyBorder="0" applyAlignment="0" applyProtection="0"/>
    <xf numFmtId="0" fontId="10" fillId="0" borderId="0"/>
    <xf numFmtId="164"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9" fontId="52" fillId="0" borderId="0" applyFont="0" applyFill="0" applyBorder="0" applyAlignment="0" applyProtection="0"/>
    <xf numFmtId="0" fontId="1" fillId="0" borderId="0"/>
  </cellStyleXfs>
  <cellXfs count="467">
    <xf numFmtId="0" fontId="0" fillId="0" borderId="0" xfId="0"/>
    <xf numFmtId="0" fontId="0" fillId="2" borderId="0" xfId="0" applyFill="1" applyProtection="1">
      <protection locked="0"/>
    </xf>
    <xf numFmtId="0" fontId="0" fillId="0" borderId="0" xfId="0" applyProtection="1">
      <protection locked="0"/>
    </xf>
    <xf numFmtId="0" fontId="0" fillId="2" borderId="0" xfId="0" applyFill="1"/>
    <xf numFmtId="165" fontId="0" fillId="2" borderId="0" xfId="0" applyNumberFormat="1" applyFill="1" applyProtection="1">
      <protection locked="0"/>
    </xf>
    <xf numFmtId="164" fontId="0" fillId="2" borderId="0" xfId="1" applyFont="1" applyFill="1" applyBorder="1" applyProtection="1"/>
    <xf numFmtId="164" fontId="11" fillId="4" borderId="0" xfId="1" applyFont="1" applyFill="1" applyAlignment="1">
      <alignment vertical="top" wrapText="1"/>
    </xf>
    <xf numFmtId="164" fontId="0" fillId="4" borderId="0" xfId="1" applyFont="1" applyFill="1" applyAlignment="1">
      <alignment vertical="top" wrapText="1"/>
    </xf>
    <xf numFmtId="164" fontId="0" fillId="4" borderId="0" xfId="1" applyFont="1" applyFill="1" applyAlignment="1">
      <alignment vertical="top"/>
    </xf>
    <xf numFmtId="164" fontId="11" fillId="4" borderId="26" xfId="1" applyFont="1" applyFill="1" applyBorder="1" applyAlignment="1">
      <alignment vertical="top" wrapText="1"/>
    </xf>
    <xf numFmtId="164" fontId="11" fillId="4" borderId="28" xfId="1" applyFont="1" applyFill="1" applyBorder="1" applyAlignment="1">
      <alignment vertical="top" wrapText="1"/>
    </xf>
    <xf numFmtId="164" fontId="0" fillId="4" borderId="0" xfId="1" applyFont="1" applyFill="1" applyAlignment="1">
      <alignment vertical="center" wrapText="1"/>
    </xf>
    <xf numFmtId="164" fontId="0" fillId="4" borderId="23" xfId="1" applyFont="1" applyFill="1" applyBorder="1" applyAlignment="1">
      <alignment horizontal="left" vertical="center" wrapText="1"/>
    </xf>
    <xf numFmtId="164" fontId="0" fillId="4" borderId="24" xfId="1" applyFont="1" applyFill="1" applyBorder="1" applyAlignment="1">
      <alignment horizontal="left" vertical="center" wrapText="1"/>
    </xf>
    <xf numFmtId="164" fontId="0" fillId="4" borderId="29" xfId="1" applyFont="1" applyFill="1" applyBorder="1" applyAlignment="1">
      <alignment horizontal="left" vertical="center" wrapText="1"/>
    </xf>
    <xf numFmtId="164" fontId="0" fillId="4" borderId="35" xfId="1" applyFont="1" applyFill="1" applyBorder="1" applyAlignment="1">
      <alignment horizontal="left" vertical="center" wrapText="1"/>
    </xf>
    <xf numFmtId="164" fontId="0" fillId="4" borderId="0" xfId="1" applyFont="1" applyFill="1" applyAlignment="1">
      <alignment horizontal="left" vertical="center" wrapText="1"/>
    </xf>
    <xf numFmtId="164" fontId="0" fillId="4" borderId="0" xfId="1" applyFont="1" applyFill="1" applyBorder="1" applyAlignment="1">
      <alignment horizontal="left" vertical="center" wrapText="1"/>
    </xf>
    <xf numFmtId="164" fontId="20" fillId="4" borderId="23" xfId="1" applyFont="1" applyFill="1" applyBorder="1" applyAlignment="1" applyProtection="1">
      <alignment vertical="center" wrapText="1"/>
      <protection locked="0"/>
    </xf>
    <xf numFmtId="164" fontId="31" fillId="4" borderId="23" xfId="1" applyFont="1" applyFill="1" applyBorder="1" applyAlignment="1" applyProtection="1">
      <alignment vertical="center" wrapText="1"/>
      <protection locked="0"/>
    </xf>
    <xf numFmtId="164" fontId="0" fillId="4" borderId="23" xfId="1" applyFont="1" applyFill="1" applyBorder="1" applyAlignment="1">
      <alignment vertical="center" wrapText="1"/>
    </xf>
    <xf numFmtId="164" fontId="0" fillId="4" borderId="29" xfId="1" applyFont="1" applyFill="1" applyBorder="1" applyAlignment="1">
      <alignment vertical="center" wrapText="1"/>
    </xf>
    <xf numFmtId="164" fontId="0" fillId="0" borderId="0" xfId="1" applyFont="1" applyFill="1" applyBorder="1" applyProtection="1"/>
    <xf numFmtId="164" fontId="0" fillId="0" borderId="0" xfId="1" applyFont="1" applyFill="1" applyBorder="1" applyAlignment="1" applyProtection="1">
      <alignment horizontal="right"/>
    </xf>
    <xf numFmtId="164" fontId="11" fillId="0" borderId="3" xfId="1" applyFont="1" applyFill="1" applyBorder="1" applyAlignment="1" applyProtection="1">
      <alignment horizontal="right"/>
    </xf>
    <xf numFmtId="164" fontId="13" fillId="10" borderId="0" xfId="1" applyFont="1" applyFill="1" applyBorder="1" applyAlignment="1" applyProtection="1">
      <alignment horizontal="right"/>
    </xf>
    <xf numFmtId="164" fontId="0" fillId="10" borderId="0" xfId="1" applyFont="1" applyFill="1" applyBorder="1" applyProtection="1"/>
    <xf numFmtId="164" fontId="13" fillId="12" borderId="0" xfId="1" applyFont="1" applyFill="1" applyBorder="1" applyAlignment="1" applyProtection="1">
      <alignment horizontal="right"/>
    </xf>
    <xf numFmtId="164" fontId="20" fillId="4" borderId="0" xfId="1" applyFont="1" applyFill="1" applyAlignment="1">
      <alignment vertical="top"/>
    </xf>
    <xf numFmtId="164" fontId="0" fillId="4" borderId="0" xfId="1" applyFont="1" applyFill="1" applyAlignment="1" applyProtection="1">
      <alignment horizontal="left" vertical="center" wrapText="1"/>
      <protection locked="0"/>
    </xf>
    <xf numFmtId="0" fontId="11" fillId="2" borderId="0" xfId="0" applyFont="1" applyFill="1"/>
    <xf numFmtId="0" fontId="12" fillId="0" borderId="0" xfId="0" applyFont="1" applyAlignment="1">
      <alignment horizontal="right"/>
    </xf>
    <xf numFmtId="0" fontId="19" fillId="4" borderId="0" xfId="0" applyFont="1" applyFill="1"/>
    <xf numFmtId="0" fontId="10" fillId="8" borderId="8" xfId="2" applyFill="1" applyBorder="1" applyAlignment="1">
      <alignment horizontal="right"/>
    </xf>
    <xf numFmtId="0" fontId="13" fillId="2" borderId="0" xfId="0" applyFont="1" applyFill="1" applyAlignment="1">
      <alignment horizontal="right"/>
    </xf>
    <xf numFmtId="164" fontId="14" fillId="2" borderId="0" xfId="1" applyFont="1" applyFill="1" applyBorder="1" applyAlignment="1" applyProtection="1">
      <alignment horizontal="center" vertical="center" wrapText="1"/>
    </xf>
    <xf numFmtId="0" fontId="14" fillId="2" borderId="0" xfId="0" applyFont="1" applyFill="1" applyAlignment="1">
      <alignment horizontal="center" vertical="center" wrapText="1"/>
    </xf>
    <xf numFmtId="0" fontId="0" fillId="2" borderId="0" xfId="0" applyFill="1" applyAlignment="1">
      <alignment horizontal="right"/>
    </xf>
    <xf numFmtId="0" fontId="20" fillId="10" borderId="0" xfId="0" applyFont="1" applyFill="1" applyAlignment="1">
      <alignment vertical="center"/>
    </xf>
    <xf numFmtId="0" fontId="11" fillId="2" borderId="0" xfId="0" applyFont="1" applyFill="1" applyAlignment="1">
      <alignment horizontal="center"/>
    </xf>
    <xf numFmtId="164" fontId="11" fillId="3" borderId="4" xfId="1" applyFont="1" applyFill="1" applyBorder="1" applyAlignment="1" applyProtection="1">
      <alignment horizontal="right"/>
    </xf>
    <xf numFmtId="0" fontId="20" fillId="3" borderId="21" xfId="0" applyFont="1" applyFill="1" applyBorder="1" applyAlignment="1">
      <alignment horizontal="center" vertical="center"/>
    </xf>
    <xf numFmtId="0" fontId="20" fillId="3" borderId="33" xfId="0" applyFont="1" applyFill="1" applyBorder="1" applyAlignment="1">
      <alignment horizontal="center" vertical="center"/>
    </xf>
    <xf numFmtId="0" fontId="20" fillId="3" borderId="32" xfId="0" applyFont="1" applyFill="1" applyBorder="1" applyAlignment="1">
      <alignment horizontal="center" vertical="center"/>
    </xf>
    <xf numFmtId="0" fontId="13" fillId="2" borderId="0" xfId="0" applyFont="1" applyFill="1" applyAlignment="1">
      <alignment horizontal="center"/>
    </xf>
    <xf numFmtId="164" fontId="0" fillId="2" borderId="0" xfId="1" applyFont="1" applyFill="1" applyBorder="1" applyAlignment="1" applyProtection="1">
      <alignment horizontal="center"/>
    </xf>
    <xf numFmtId="0" fontId="13" fillId="0" borderId="0" xfId="0" applyFont="1" applyAlignment="1">
      <alignment horizontal="right"/>
    </xf>
    <xf numFmtId="0" fontId="31" fillId="2" borderId="0" xfId="0" applyFont="1" applyFill="1"/>
    <xf numFmtId="164" fontId="13" fillId="0" borderId="0" xfId="1" applyFont="1" applyFill="1" applyBorder="1" applyAlignment="1" applyProtection="1">
      <alignment horizontal="right"/>
    </xf>
    <xf numFmtId="164" fontId="0" fillId="0" borderId="3" xfId="1" applyFont="1" applyFill="1" applyBorder="1" applyAlignment="1" applyProtection="1">
      <alignment horizontal="right"/>
    </xf>
    <xf numFmtId="0" fontId="17" fillId="2" borderId="0" xfId="0" applyFont="1" applyFill="1"/>
    <xf numFmtId="0" fontId="11" fillId="2" borderId="0" xfId="0" applyFont="1" applyFill="1" applyAlignment="1">
      <alignment horizontal="left"/>
    </xf>
    <xf numFmtId="164" fontId="0" fillId="0" borderId="0" xfId="1" applyFont="1" applyFill="1" applyProtection="1"/>
    <xf numFmtId="164" fontId="0" fillId="0" borderId="0" xfId="1" applyFont="1" applyProtection="1"/>
    <xf numFmtId="164" fontId="0" fillId="0" borderId="0" xfId="1" applyFont="1" applyAlignment="1" applyProtection="1"/>
    <xf numFmtId="164" fontId="13" fillId="2" borderId="0" xfId="1" applyFont="1" applyFill="1" applyBorder="1" applyAlignment="1" applyProtection="1">
      <alignment horizontal="right"/>
    </xf>
    <xf numFmtId="0" fontId="14" fillId="2" borderId="0" xfId="0" applyFont="1" applyFill="1" applyAlignment="1">
      <alignment vertical="center" wrapText="1"/>
    </xf>
    <xf numFmtId="0" fontId="10" fillId="4" borderId="0" xfId="2" applyFill="1" applyAlignment="1">
      <alignment horizontal="right"/>
    </xf>
    <xf numFmtId="0" fontId="14" fillId="2" borderId="10" xfId="0" applyFont="1" applyFill="1" applyBorder="1" applyAlignment="1">
      <alignment horizontal="center" vertical="center" wrapText="1"/>
    </xf>
    <xf numFmtId="0" fontId="11" fillId="10" borderId="0" xfId="0" applyFont="1" applyFill="1" applyAlignment="1">
      <alignment vertical="center" wrapText="1"/>
    </xf>
    <xf numFmtId="0" fontId="0" fillId="3" borderId="21" xfId="0" applyFill="1" applyBorder="1" applyAlignment="1">
      <alignment horizontal="center"/>
    </xf>
    <xf numFmtId="0" fontId="0" fillId="3" borderId="33" xfId="0" applyFill="1" applyBorder="1" applyAlignment="1">
      <alignment horizontal="center"/>
    </xf>
    <xf numFmtId="0" fontId="0" fillId="3" borderId="32" xfId="0" applyFill="1" applyBorder="1" applyAlignment="1">
      <alignment horizontal="center"/>
    </xf>
    <xf numFmtId="0" fontId="0" fillId="10" borderId="0" xfId="0" applyFill="1"/>
    <xf numFmtId="0" fontId="0" fillId="2" borderId="0" xfId="0" applyFill="1" applyAlignment="1">
      <alignment horizontal="center"/>
    </xf>
    <xf numFmtId="164" fontId="13" fillId="6" borderId="0" xfId="1" applyFont="1" applyFill="1" applyBorder="1" applyAlignment="1" applyProtection="1">
      <alignment horizontal="right"/>
    </xf>
    <xf numFmtId="0" fontId="16" fillId="0" borderId="0" xfId="0" applyFont="1"/>
    <xf numFmtId="0" fontId="11" fillId="10" borderId="0" xfId="0" applyFont="1" applyFill="1" applyAlignment="1">
      <alignment vertical="center"/>
    </xf>
    <xf numFmtId="0" fontId="13" fillId="2" borderId="31" xfId="0" applyFont="1" applyFill="1" applyBorder="1" applyAlignment="1">
      <alignment horizontal="center"/>
    </xf>
    <xf numFmtId="0" fontId="0" fillId="2" borderId="31" xfId="0" applyFill="1" applyBorder="1" applyAlignment="1">
      <alignment horizontal="center"/>
    </xf>
    <xf numFmtId="164" fontId="11" fillId="2" borderId="0" xfId="1" applyFont="1" applyFill="1" applyBorder="1" applyProtection="1"/>
    <xf numFmtId="164" fontId="11" fillId="2" borderId="0" xfId="1" applyFont="1" applyFill="1" applyBorder="1" applyAlignment="1" applyProtection="1"/>
    <xf numFmtId="164" fontId="19" fillId="4" borderId="0" xfId="1" applyFont="1" applyFill="1" applyProtection="1"/>
    <xf numFmtId="164" fontId="0" fillId="6" borderId="0" xfId="1" applyFont="1" applyFill="1" applyBorder="1" applyProtection="1"/>
    <xf numFmtId="165" fontId="0" fillId="2" borderId="0" xfId="0" applyNumberFormat="1" applyFill="1"/>
    <xf numFmtId="0" fontId="11"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0" fillId="0" borderId="0" xfId="0" applyAlignment="1">
      <alignment vertical="center"/>
    </xf>
    <xf numFmtId="0" fontId="11" fillId="3" borderId="3" xfId="0" applyFont="1" applyFill="1" applyBorder="1" applyAlignment="1">
      <alignment horizontal="center" vertical="center" wrapText="1"/>
    </xf>
    <xf numFmtId="0" fontId="11" fillId="3" borderId="32" xfId="0" applyFont="1" applyFill="1" applyBorder="1" applyAlignment="1">
      <alignment horizontal="center" vertical="center" wrapText="1"/>
    </xf>
    <xf numFmtId="0" fontId="0" fillId="2" borderId="0" xfId="0" applyFill="1" applyAlignment="1">
      <alignment vertical="center" wrapText="1"/>
    </xf>
    <xf numFmtId="164" fontId="11" fillId="2" borderId="0" xfId="1" applyFont="1" applyFill="1" applyBorder="1" applyAlignment="1" applyProtection="1">
      <alignment wrapText="1"/>
    </xf>
    <xf numFmtId="0" fontId="19" fillId="4" borderId="0" xfId="2" applyFont="1" applyFill="1"/>
    <xf numFmtId="0" fontId="10" fillId="4" borderId="0" xfId="2" applyFill="1"/>
    <xf numFmtId="0" fontId="19" fillId="4" borderId="0" xfId="2" applyFont="1" applyFill="1" applyAlignment="1">
      <alignment horizontal="right"/>
    </xf>
    <xf numFmtId="0" fontId="21" fillId="4" borderId="0" xfId="2" applyFont="1" applyFill="1"/>
    <xf numFmtId="0" fontId="19" fillId="7" borderId="21" xfId="2" applyFont="1" applyFill="1" applyBorder="1" applyAlignment="1">
      <alignment horizontal="center" vertical="center" wrapText="1"/>
    </xf>
    <xf numFmtId="0" fontId="10" fillId="4" borderId="0" xfId="2" applyFill="1" applyAlignment="1">
      <alignment vertical="center" wrapText="1"/>
    </xf>
    <xf numFmtId="0" fontId="10" fillId="4" borderId="15" xfId="2" applyFill="1" applyBorder="1"/>
    <xf numFmtId="164" fontId="19" fillId="7" borderId="21" xfId="3" applyFont="1" applyFill="1" applyBorder="1" applyAlignment="1" applyProtection="1">
      <alignment horizontal="center" vertical="center" wrapText="1"/>
    </xf>
    <xf numFmtId="0" fontId="10" fillId="4" borderId="0" xfId="2" applyFill="1" applyAlignment="1">
      <alignment horizontal="center" vertical="center" wrapText="1"/>
    </xf>
    <xf numFmtId="0" fontId="24" fillId="4" borderId="0" xfId="2" applyFont="1" applyFill="1" applyAlignment="1">
      <alignment horizontal="center" vertical="center" wrapText="1"/>
    </xf>
    <xf numFmtId="164" fontId="19" fillId="8" borderId="22" xfId="3" applyFont="1" applyFill="1" applyBorder="1" applyProtection="1"/>
    <xf numFmtId="0" fontId="22" fillId="2" borderId="0" xfId="2" applyFont="1" applyFill="1"/>
    <xf numFmtId="0" fontId="21" fillId="8" borderId="8" xfId="2" applyFont="1" applyFill="1" applyBorder="1" applyAlignment="1">
      <alignment horizontal="right"/>
    </xf>
    <xf numFmtId="166" fontId="10" fillId="4" borderId="0" xfId="2" applyNumberFormat="1" applyFill="1" applyAlignment="1">
      <alignment horizontal="right"/>
    </xf>
    <xf numFmtId="164" fontId="19" fillId="4" borderId="0" xfId="3" applyFont="1" applyFill="1" applyProtection="1"/>
    <xf numFmtId="164" fontId="0" fillId="4" borderId="0" xfId="3" applyFont="1" applyFill="1" applyProtection="1"/>
    <xf numFmtId="0" fontId="10" fillId="4" borderId="0" xfId="2" applyFill="1" applyAlignment="1">
      <alignment wrapText="1"/>
    </xf>
    <xf numFmtId="0" fontId="10" fillId="4" borderId="12" xfId="2" applyFill="1" applyBorder="1" applyAlignment="1">
      <alignment horizontal="right"/>
    </xf>
    <xf numFmtId="164" fontId="19" fillId="7" borderId="17" xfId="3" applyFont="1" applyFill="1" applyBorder="1" applyAlignment="1" applyProtection="1">
      <alignment horizontal="center" vertical="center" wrapText="1"/>
    </xf>
    <xf numFmtId="164" fontId="26" fillId="7" borderId="21" xfId="3" applyFont="1" applyFill="1" applyBorder="1" applyAlignment="1" applyProtection="1">
      <alignment horizontal="center" vertical="center" wrapText="1"/>
    </xf>
    <xf numFmtId="0" fontId="10" fillId="5" borderId="0" xfId="2" applyFill="1" applyAlignment="1">
      <alignment horizontal="right"/>
    </xf>
    <xf numFmtId="164" fontId="19" fillId="4" borderId="0" xfId="3" applyFont="1" applyFill="1" applyBorder="1" applyProtection="1"/>
    <xf numFmtId="0" fontId="28" fillId="4" borderId="0" xfId="2" applyFont="1" applyFill="1"/>
    <xf numFmtId="164" fontId="41" fillId="0" borderId="10" xfId="3" applyFont="1" applyFill="1" applyBorder="1" applyAlignment="1" applyProtection="1">
      <alignment horizontal="center" vertical="center" wrapText="1"/>
    </xf>
    <xf numFmtId="164" fontId="45" fillId="0" borderId="8" xfId="3" applyFont="1" applyFill="1" applyBorder="1" applyAlignment="1" applyProtection="1">
      <alignment horizontal="center" vertical="center" wrapText="1"/>
    </xf>
    <xf numFmtId="0" fontId="11" fillId="2" borderId="0" xfId="0" applyFont="1" applyFill="1" applyAlignment="1">
      <alignment horizontal="left" indent="2"/>
    </xf>
    <xf numFmtId="0" fontId="0" fillId="2" borderId="0" xfId="0" applyFill="1" applyAlignment="1">
      <alignment horizontal="left" indent="1"/>
    </xf>
    <xf numFmtId="0" fontId="20" fillId="2" borderId="0" xfId="0" applyFont="1" applyFill="1" applyAlignment="1">
      <alignment horizontal="left" indent="1"/>
    </xf>
    <xf numFmtId="0" fontId="31" fillId="2" borderId="0" xfId="0" applyFont="1" applyFill="1" applyAlignment="1">
      <alignment horizontal="left" indent="1"/>
    </xf>
    <xf numFmtId="0" fontId="10" fillId="4" borderId="0" xfId="0" applyFont="1" applyFill="1" applyAlignment="1">
      <alignment horizontal="left" indent="1"/>
    </xf>
    <xf numFmtId="0" fontId="9" fillId="4" borderId="0" xfId="0" applyFont="1" applyFill="1" applyAlignment="1">
      <alignment horizontal="left" indent="1"/>
    </xf>
    <xf numFmtId="0" fontId="36" fillId="0" borderId="0" xfId="0" applyFont="1" applyAlignment="1">
      <alignment horizontal="left" wrapText="1"/>
    </xf>
    <xf numFmtId="0" fontId="34" fillId="0" borderId="0" xfId="0" applyFont="1" applyAlignment="1">
      <alignment horizontal="left"/>
    </xf>
    <xf numFmtId="0" fontId="34" fillId="0" borderId="0" xfId="0" applyFont="1"/>
    <xf numFmtId="0" fontId="33" fillId="0" borderId="8" xfId="2" applyFont="1" applyBorder="1" applyAlignment="1">
      <alignment horizontal="left"/>
    </xf>
    <xf numFmtId="0" fontId="35" fillId="0" borderId="8" xfId="0" applyFont="1" applyBorder="1" applyAlignment="1">
      <alignment horizontal="left"/>
    </xf>
    <xf numFmtId="0" fontId="34" fillId="0" borderId="8" xfId="0" applyFont="1" applyBorder="1" applyAlignment="1">
      <alignment horizontal="left"/>
    </xf>
    <xf numFmtId="0" fontId="32" fillId="0" borderId="8" xfId="0" applyFont="1" applyBorder="1" applyAlignment="1">
      <alignment horizontal="left" vertical="center"/>
    </xf>
    <xf numFmtId="167" fontId="34" fillId="0" borderId="8" xfId="0" applyNumberFormat="1" applyFont="1" applyBorder="1" applyAlignment="1">
      <alignment horizontal="left"/>
    </xf>
    <xf numFmtId="0" fontId="32" fillId="0" borderId="0" xfId="0" applyFont="1" applyAlignment="1">
      <alignment horizontal="left"/>
    </xf>
    <xf numFmtId="0" fontId="38" fillId="0" borderId="8" xfId="0" applyFont="1" applyBorder="1" applyAlignment="1">
      <alignment horizontal="left"/>
    </xf>
    <xf numFmtId="164" fontId="37" fillId="0" borderId="8" xfId="1" applyFont="1" applyFill="1" applyBorder="1" applyAlignment="1" applyProtection="1">
      <alignment horizontal="left"/>
    </xf>
    <xf numFmtId="0" fontId="40" fillId="0" borderId="8" xfId="2" applyFont="1" applyBorder="1" applyAlignment="1">
      <alignment horizontal="left" vertical="center" wrapText="1"/>
    </xf>
    <xf numFmtId="0" fontId="39" fillId="0" borderId="8" xfId="2" applyFont="1" applyBorder="1" applyAlignment="1">
      <alignment horizontal="left" vertical="center" wrapText="1"/>
    </xf>
    <xf numFmtId="0" fontId="42" fillId="0" borderId="8" xfId="2" applyFont="1" applyBorder="1" applyAlignment="1">
      <alignment horizontal="center" vertical="center" wrapText="1"/>
    </xf>
    <xf numFmtId="0" fontId="43" fillId="0" borderId="8" xfId="2" applyFont="1" applyBorder="1" applyAlignment="1">
      <alignment wrapText="1"/>
    </xf>
    <xf numFmtId="0" fontId="34" fillId="0" borderId="0" xfId="0" applyFont="1" applyAlignment="1">
      <alignment horizontal="left" wrapText="1"/>
    </xf>
    <xf numFmtId="0" fontId="11" fillId="3" borderId="4" xfId="0" applyFont="1" applyFill="1" applyBorder="1" applyAlignment="1">
      <alignment horizontal="center" vertical="center" wrapText="1"/>
    </xf>
    <xf numFmtId="168" fontId="10" fillId="8" borderId="8" xfId="2" applyNumberFormat="1" applyFill="1" applyBorder="1" applyAlignment="1">
      <alignment horizontal="right"/>
    </xf>
    <xf numFmtId="164" fontId="10" fillId="8" borderId="8" xfId="1" applyFont="1" applyFill="1" applyBorder="1" applyAlignment="1" applyProtection="1">
      <alignment horizontal="right"/>
    </xf>
    <xf numFmtId="168" fontId="21" fillId="8" borderId="8" xfId="2" applyNumberFormat="1" applyFont="1" applyFill="1" applyBorder="1" applyAlignment="1">
      <alignment horizontal="right"/>
    </xf>
    <xf numFmtId="168" fontId="0" fillId="2" borderId="0" xfId="0" applyNumberFormat="1" applyFill="1"/>
    <xf numFmtId="168" fontId="0" fillId="2" borderId="0" xfId="1" applyNumberFormat="1" applyFont="1" applyFill="1" applyBorder="1" applyProtection="1"/>
    <xf numFmtId="168" fontId="0" fillId="10" borderId="0" xfId="1" applyNumberFormat="1" applyFont="1" applyFill="1" applyBorder="1" applyProtection="1"/>
    <xf numFmtId="168" fontId="0" fillId="0" borderId="0" xfId="0" applyNumberFormat="1"/>
    <xf numFmtId="168" fontId="0" fillId="0" borderId="0" xfId="0" applyNumberFormat="1" applyProtection="1">
      <protection locked="0"/>
    </xf>
    <xf numFmtId="168" fontId="11" fillId="3" borderId="3" xfId="0" applyNumberFormat="1"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10" borderId="0" xfId="0" applyFont="1" applyFill="1" applyAlignment="1">
      <alignment horizontal="center" vertical="center"/>
    </xf>
    <xf numFmtId="14" fontId="18" fillId="6" borderId="0" xfId="0" applyNumberFormat="1" applyFont="1" applyFill="1" applyAlignment="1">
      <alignment horizontal="center" vertical="center"/>
    </xf>
    <xf numFmtId="168" fontId="0" fillId="2" borderId="0" xfId="0" applyNumberFormat="1" applyFill="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wrapText="1"/>
    </xf>
    <xf numFmtId="165" fontId="0" fillId="2" borderId="0" xfId="0" applyNumberFormat="1" applyFill="1" applyAlignment="1">
      <alignment horizontal="center" vertical="center"/>
    </xf>
    <xf numFmtId="165" fontId="11" fillId="3" borderId="3" xfId="0" applyNumberFormat="1" applyFont="1" applyFill="1" applyBorder="1" applyAlignment="1">
      <alignment horizontal="center" vertical="center" wrapText="1"/>
    </xf>
    <xf numFmtId="0" fontId="29" fillId="4" borderId="0" xfId="2" applyFont="1" applyFill="1"/>
    <xf numFmtId="49" fontId="30" fillId="5" borderId="8" xfId="2" applyNumberFormat="1" applyFont="1" applyFill="1" applyBorder="1" applyAlignment="1">
      <alignment horizontal="right"/>
    </xf>
    <xf numFmtId="0" fontId="30" fillId="4" borderId="0" xfId="2" applyFont="1" applyFill="1"/>
    <xf numFmtId="166" fontId="30" fillId="5" borderId="8" xfId="2" applyNumberFormat="1" applyFont="1" applyFill="1" applyBorder="1" applyAlignment="1">
      <alignment horizontal="right"/>
    </xf>
    <xf numFmtId="0" fontId="30" fillId="5" borderId="8" xfId="2" applyFont="1" applyFill="1" applyBorder="1" applyAlignment="1">
      <alignment horizontal="right"/>
    </xf>
    <xf numFmtId="164" fontId="30" fillId="5" borderId="8" xfId="1" applyFont="1" applyFill="1" applyBorder="1" applyAlignment="1" applyProtection="1">
      <alignment horizontal="right"/>
    </xf>
    <xf numFmtId="14" fontId="30" fillId="4" borderId="0" xfId="2" applyNumberFormat="1" applyFont="1" applyFill="1" applyAlignment="1">
      <alignment horizontal="right"/>
    </xf>
    <xf numFmtId="0" fontId="19" fillId="4" borderId="0" xfId="0" applyFont="1" applyFill="1" applyAlignment="1">
      <alignment horizontal="left"/>
    </xf>
    <xf numFmtId="0" fontId="30" fillId="4" borderId="0" xfId="2" applyFont="1" applyFill="1" applyAlignment="1">
      <alignment horizontal="left"/>
    </xf>
    <xf numFmtId="0" fontId="20" fillId="2" borderId="0" xfId="0" applyFont="1" applyFill="1"/>
    <xf numFmtId="0" fontId="48" fillId="4" borderId="0" xfId="2" applyFont="1" applyFill="1"/>
    <xf numFmtId="164" fontId="11" fillId="3" borderId="4" xfId="1" applyFont="1" applyFill="1" applyBorder="1" applyAlignment="1" applyProtection="1">
      <alignment horizontal="center"/>
    </xf>
    <xf numFmtId="0" fontId="11" fillId="13" borderId="0" xfId="0" applyFont="1" applyFill="1" applyAlignment="1">
      <alignment horizontal="center" vertical="center" wrapText="1"/>
    </xf>
    <xf numFmtId="168" fontId="10" fillId="4" borderId="0" xfId="2" applyNumberFormat="1" applyFill="1" applyAlignment="1">
      <alignment horizontal="right"/>
    </xf>
    <xf numFmtId="0" fontId="11" fillId="13" borderId="31" xfId="0" applyFont="1" applyFill="1" applyBorder="1" applyAlignment="1">
      <alignment horizontal="center" vertical="center" wrapText="1"/>
    </xf>
    <xf numFmtId="0" fontId="0" fillId="10" borderId="31" xfId="0" applyFill="1" applyBorder="1"/>
    <xf numFmtId="0" fontId="40" fillId="4" borderId="8" xfId="2" applyFont="1" applyFill="1" applyBorder="1" applyAlignment="1">
      <alignment horizontal="left" vertical="center" wrapText="1"/>
    </xf>
    <xf numFmtId="0" fontId="32" fillId="4" borderId="8" xfId="2" applyFont="1" applyFill="1" applyBorder="1" applyAlignment="1">
      <alignment horizontal="left" vertical="center" wrapText="1"/>
    </xf>
    <xf numFmtId="168" fontId="30" fillId="5" borderId="8" xfId="2" applyNumberFormat="1" applyFont="1" applyFill="1" applyBorder="1" applyAlignment="1">
      <alignment horizontal="right"/>
    </xf>
    <xf numFmtId="169" fontId="30" fillId="5" borderId="8" xfId="2" applyNumberFormat="1" applyFont="1" applyFill="1" applyBorder="1" applyAlignment="1">
      <alignment horizontal="right"/>
    </xf>
    <xf numFmtId="0" fontId="0" fillId="0" borderId="0" xfId="0" applyAlignment="1">
      <alignment horizontal="center"/>
    </xf>
    <xf numFmtId="0" fontId="0" fillId="0" borderId="0" xfId="1" applyNumberFormat="1" applyFont="1" applyAlignment="1" applyProtection="1">
      <alignment horizontal="center"/>
    </xf>
    <xf numFmtId="0" fontId="0" fillId="0" borderId="0" xfId="0" applyAlignment="1" applyProtection="1">
      <alignment horizontal="center"/>
      <protection locked="0"/>
    </xf>
    <xf numFmtId="0" fontId="10" fillId="4" borderId="0" xfId="2" applyFill="1" applyAlignment="1">
      <alignment horizontal="center"/>
    </xf>
    <xf numFmtId="164" fontId="11" fillId="2" borderId="0" xfId="1" applyFont="1" applyFill="1" applyBorder="1" applyAlignment="1" applyProtection="1">
      <alignment horizontal="right" vertical="center" wrapText="1"/>
    </xf>
    <xf numFmtId="0" fontId="11" fillId="0" borderId="0" xfId="0" applyFont="1"/>
    <xf numFmtId="0" fontId="10" fillId="4" borderId="0" xfId="2" applyFill="1" applyAlignment="1">
      <alignment horizontal="center" wrapText="1"/>
    </xf>
    <xf numFmtId="0" fontId="10" fillId="4" borderId="0" xfId="2" applyFill="1" applyAlignment="1">
      <alignment horizontal="center" vertical="center"/>
    </xf>
    <xf numFmtId="0" fontId="6" fillId="4" borderId="8" xfId="2" applyFont="1" applyFill="1" applyBorder="1"/>
    <xf numFmtId="0" fontId="19" fillId="7" borderId="8" xfId="2" applyFont="1" applyFill="1" applyBorder="1" applyAlignment="1">
      <alignment horizontal="center"/>
    </xf>
    <xf numFmtId="164" fontId="11" fillId="2" borderId="0" xfId="1" applyFont="1" applyFill="1" applyBorder="1" applyProtection="1">
      <protection locked="0"/>
    </xf>
    <xf numFmtId="0" fontId="10" fillId="4" borderId="8" xfId="2" applyFill="1" applyBorder="1" applyAlignment="1">
      <alignment horizontal="right" vertical="center" wrapText="1"/>
    </xf>
    <xf numFmtId="164" fontId="26" fillId="8" borderId="21" xfId="3" applyFont="1" applyFill="1" applyBorder="1" applyAlignment="1" applyProtection="1">
      <alignment horizontal="right" vertical="center"/>
    </xf>
    <xf numFmtId="164" fontId="10" fillId="7" borderId="8" xfId="1" applyFont="1" applyFill="1" applyBorder="1" applyAlignment="1" applyProtection="1">
      <alignment horizontal="right" vertical="center"/>
    </xf>
    <xf numFmtId="164" fontId="19" fillId="8" borderId="18" xfId="3" applyFont="1" applyFill="1" applyBorder="1" applyAlignment="1" applyProtection="1">
      <alignment horizontal="right" vertical="center"/>
    </xf>
    <xf numFmtId="0" fontId="10" fillId="4" borderId="8" xfId="2" applyFill="1" applyBorder="1" applyAlignment="1">
      <alignment horizontal="center" vertical="center" wrapText="1"/>
    </xf>
    <xf numFmtId="0" fontId="10" fillId="4" borderId="34" xfId="2" applyFill="1" applyBorder="1" applyAlignment="1">
      <alignment horizontal="center" vertical="center" wrapText="1"/>
    </xf>
    <xf numFmtId="164" fontId="0" fillId="4" borderId="34" xfId="3" applyFont="1" applyFill="1" applyBorder="1" applyAlignment="1" applyProtection="1">
      <alignment horizontal="center" vertical="center" wrapText="1"/>
    </xf>
    <xf numFmtId="0" fontId="19" fillId="4" borderId="0" xfId="2" applyFont="1" applyFill="1" applyAlignment="1">
      <alignment wrapText="1"/>
    </xf>
    <xf numFmtId="164" fontId="0" fillId="4" borderId="0" xfId="3" applyFont="1" applyFill="1" applyAlignment="1" applyProtection="1">
      <alignment wrapText="1"/>
    </xf>
    <xf numFmtId="164" fontId="0" fillId="8" borderId="22" xfId="3" applyFont="1" applyFill="1" applyBorder="1" applyAlignment="1" applyProtection="1">
      <alignment horizontal="right" vertical="center" wrapText="1"/>
    </xf>
    <xf numFmtId="164" fontId="0" fillId="4" borderId="22" xfId="3" applyFont="1" applyFill="1" applyBorder="1" applyAlignment="1" applyProtection="1">
      <alignment horizontal="center" vertical="center" wrapText="1"/>
    </xf>
    <xf numFmtId="0" fontId="7" fillId="4" borderId="8" xfId="2" applyFont="1" applyFill="1" applyBorder="1" applyAlignment="1">
      <alignment horizontal="center" vertical="center" wrapText="1"/>
    </xf>
    <xf numFmtId="0" fontId="19" fillId="4" borderId="0" xfId="2" applyFont="1" applyFill="1" applyAlignment="1">
      <alignment horizontal="right" wrapText="1"/>
    </xf>
    <xf numFmtId="0" fontId="19" fillId="4" borderId="10" xfId="2" applyFont="1" applyFill="1" applyBorder="1" applyAlignment="1">
      <alignment wrapText="1"/>
    </xf>
    <xf numFmtId="164" fontId="19" fillId="8" borderId="22" xfId="3" applyFont="1" applyFill="1" applyBorder="1" applyAlignment="1" applyProtection="1">
      <alignment wrapText="1"/>
    </xf>
    <xf numFmtId="0" fontId="10" fillId="4" borderId="0" xfId="2" applyFill="1" applyAlignment="1">
      <alignment horizontal="right" wrapText="1"/>
    </xf>
    <xf numFmtId="164" fontId="19" fillId="4" borderId="10" xfId="3" applyFont="1" applyFill="1" applyBorder="1" applyAlignment="1" applyProtection="1">
      <alignment wrapText="1"/>
    </xf>
    <xf numFmtId="164" fontId="19" fillId="8" borderId="22" xfId="1" applyFont="1" applyFill="1" applyBorder="1" applyAlignment="1" applyProtection="1">
      <alignment wrapText="1"/>
    </xf>
    <xf numFmtId="164" fontId="0" fillId="6" borderId="1" xfId="1" applyFont="1" applyFill="1" applyBorder="1" applyAlignment="1" applyProtection="1">
      <alignment horizontal="right" wrapText="1"/>
    </xf>
    <xf numFmtId="168" fontId="0" fillId="6" borderId="1" xfId="1" applyNumberFormat="1" applyFont="1" applyFill="1" applyBorder="1" applyAlignment="1" applyProtection="1">
      <alignment horizontal="right" wrapText="1"/>
    </xf>
    <xf numFmtId="164" fontId="0" fillId="12" borderId="1" xfId="1" applyFont="1" applyFill="1" applyBorder="1" applyAlignment="1" applyProtection="1">
      <alignment horizontal="right" wrapText="1"/>
    </xf>
    <xf numFmtId="164" fontId="0" fillId="6" borderId="1" xfId="1" applyFont="1" applyFill="1" applyBorder="1" applyAlignment="1" applyProtection="1">
      <alignment wrapText="1"/>
    </xf>
    <xf numFmtId="164" fontId="0" fillId="12" borderId="1" xfId="1" applyFont="1" applyFill="1" applyBorder="1" applyAlignment="1" applyProtection="1">
      <alignment wrapText="1"/>
    </xf>
    <xf numFmtId="164" fontId="0" fillId="10" borderId="0" xfId="1" applyFont="1" applyFill="1" applyBorder="1" applyAlignment="1" applyProtection="1">
      <alignment horizontal="right" wrapText="1"/>
    </xf>
    <xf numFmtId="168" fontId="0" fillId="10" borderId="0" xfId="1" applyNumberFormat="1" applyFont="1" applyFill="1" applyBorder="1" applyAlignment="1" applyProtection="1">
      <alignment horizontal="right" wrapText="1"/>
    </xf>
    <xf numFmtId="164" fontId="0" fillId="12" borderId="5" xfId="1" applyFont="1" applyFill="1" applyBorder="1" applyAlignment="1" applyProtection="1">
      <alignment horizontal="right" wrapText="1"/>
    </xf>
    <xf numFmtId="164" fontId="0" fillId="12" borderId="5" xfId="1" applyFont="1" applyFill="1" applyBorder="1" applyAlignment="1" applyProtection="1">
      <alignment wrapText="1"/>
    </xf>
    <xf numFmtId="164" fontId="0" fillId="2" borderId="0" xfId="1" applyFont="1" applyFill="1" applyBorder="1" applyAlignment="1" applyProtection="1">
      <alignment wrapText="1"/>
    </xf>
    <xf numFmtId="0" fontId="0" fillId="2" borderId="0" xfId="0" applyFill="1" applyAlignment="1">
      <alignment wrapText="1"/>
    </xf>
    <xf numFmtId="165" fontId="0" fillId="2" borderId="0" xfId="0" applyNumberFormat="1" applyFill="1" applyAlignment="1">
      <alignment wrapText="1"/>
    </xf>
    <xf numFmtId="164" fontId="0" fillId="10" borderId="0" xfId="1" applyFont="1" applyFill="1" applyBorder="1" applyAlignment="1" applyProtection="1">
      <alignment wrapText="1"/>
    </xf>
    <xf numFmtId="0" fontId="0" fillId="0" borderId="0" xfId="0" applyAlignment="1">
      <alignment wrapText="1"/>
    </xf>
    <xf numFmtId="164" fontId="0" fillId="6" borderId="37" xfId="1" applyFont="1" applyFill="1" applyBorder="1" applyAlignment="1" applyProtection="1">
      <alignment horizontal="right" wrapText="1"/>
    </xf>
    <xf numFmtId="164" fontId="11" fillId="10" borderId="0" xfId="1" applyFont="1" applyFill="1" applyBorder="1" applyAlignment="1" applyProtection="1">
      <alignment horizontal="right" wrapText="1"/>
    </xf>
    <xf numFmtId="168" fontId="11" fillId="10" borderId="0" xfId="1" applyNumberFormat="1" applyFont="1" applyFill="1" applyBorder="1" applyAlignment="1" applyProtection="1">
      <alignment horizontal="right" wrapText="1"/>
    </xf>
    <xf numFmtId="164" fontId="11" fillId="12" borderId="3" xfId="1" applyFont="1" applyFill="1" applyBorder="1" applyAlignment="1" applyProtection="1">
      <alignment horizontal="right" wrapText="1"/>
    </xf>
    <xf numFmtId="168" fontId="0" fillId="0" borderId="0" xfId="0" applyNumberFormat="1" applyAlignment="1">
      <alignment wrapText="1"/>
    </xf>
    <xf numFmtId="164" fontId="0" fillId="0" borderId="0" xfId="1" applyFont="1" applyAlignment="1" applyProtection="1">
      <alignment wrapText="1"/>
    </xf>
    <xf numFmtId="164" fontId="11" fillId="2" borderId="0" xfId="1" applyFont="1" applyFill="1" applyBorder="1" applyAlignment="1" applyProtection="1">
      <alignment horizontal="right" wrapText="1"/>
    </xf>
    <xf numFmtId="0" fontId="11" fillId="3" borderId="47" xfId="0" applyFont="1" applyFill="1" applyBorder="1" applyAlignment="1">
      <alignment horizontal="center" vertical="center" wrapText="1"/>
    </xf>
    <xf numFmtId="164" fontId="0" fillId="12" borderId="37" xfId="1" applyFont="1" applyFill="1" applyBorder="1" applyAlignment="1" applyProtection="1">
      <alignment horizontal="right" wrapText="1"/>
    </xf>
    <xf numFmtId="164" fontId="0" fillId="12" borderId="22" xfId="1" applyFont="1" applyFill="1" applyBorder="1" applyAlignment="1" applyProtection="1">
      <alignment horizontal="right" wrapText="1"/>
    </xf>
    <xf numFmtId="164" fontId="20" fillId="10" borderId="0" xfId="1" applyFont="1" applyFill="1" applyBorder="1" applyAlignment="1" applyProtection="1">
      <alignment horizontal="right" wrapText="1"/>
    </xf>
    <xf numFmtId="0" fontId="11" fillId="2" borderId="0" xfId="0" applyFont="1" applyFill="1" applyAlignment="1">
      <alignment horizontal="left" wrapText="1"/>
    </xf>
    <xf numFmtId="0" fontId="0" fillId="2" borderId="0" xfId="0" applyFill="1" applyAlignment="1">
      <alignment horizontal="right" wrapText="1"/>
    </xf>
    <xf numFmtId="164" fontId="13" fillId="2" borderId="0" xfId="1" applyFont="1" applyFill="1" applyBorder="1" applyAlignment="1" applyProtection="1">
      <alignment horizontal="right" wrapText="1"/>
    </xf>
    <xf numFmtId="0" fontId="13" fillId="2" borderId="0" xfId="0" applyFont="1" applyFill="1" applyAlignment="1">
      <alignment horizontal="right" wrapText="1"/>
    </xf>
    <xf numFmtId="164" fontId="0" fillId="0" borderId="0" xfId="1" applyFont="1" applyFill="1" applyBorder="1" applyAlignment="1" applyProtection="1">
      <alignment wrapText="1"/>
    </xf>
    <xf numFmtId="0" fontId="10" fillId="4" borderId="0" xfId="2" applyFill="1" applyAlignment="1">
      <alignment vertical="center"/>
    </xf>
    <xf numFmtId="164" fontId="0" fillId="4" borderId="0" xfId="3" applyFont="1" applyFill="1" applyAlignment="1" applyProtection="1">
      <alignment horizontal="right"/>
    </xf>
    <xf numFmtId="0" fontId="19" fillId="4" borderId="8" xfId="2" applyFont="1" applyFill="1" applyBorder="1" applyAlignment="1">
      <alignment horizontal="left"/>
    </xf>
    <xf numFmtId="0" fontId="6" fillId="4" borderId="0" xfId="0" applyFont="1" applyFill="1" applyAlignment="1">
      <alignment horizontal="left" indent="1"/>
    </xf>
    <xf numFmtId="0" fontId="0" fillId="4" borderId="0" xfId="0" applyFill="1"/>
    <xf numFmtId="0" fontId="11" fillId="9" borderId="19" xfId="0" applyFont="1" applyFill="1" applyBorder="1" applyAlignment="1">
      <alignment vertical="center"/>
    </xf>
    <xf numFmtId="0" fontId="10" fillId="4" borderId="8" xfId="2" applyFill="1" applyBorder="1" applyAlignment="1">
      <alignment vertical="center" wrapText="1"/>
    </xf>
    <xf numFmtId="164" fontId="0" fillId="10" borderId="0" xfId="1" applyFont="1" applyFill="1" applyBorder="1" applyAlignment="1" applyProtection="1">
      <alignment horizontal="right"/>
      <protection locked="0"/>
    </xf>
    <xf numFmtId="0" fontId="10" fillId="0" borderId="0" xfId="2" applyAlignment="1">
      <alignment horizontal="right"/>
    </xf>
    <xf numFmtId="168" fontId="10" fillId="0" borderId="0" xfId="2" applyNumberFormat="1" applyAlignment="1">
      <alignment horizontal="right"/>
    </xf>
    <xf numFmtId="0" fontId="19" fillId="4" borderId="34" xfId="2" applyFont="1" applyFill="1" applyBorder="1" applyAlignment="1">
      <alignment horizontal="center"/>
    </xf>
    <xf numFmtId="14" fontId="18" fillId="6" borderId="10" xfId="0" applyNumberFormat="1" applyFont="1" applyFill="1" applyBorder="1" applyAlignment="1">
      <alignment horizontal="center" vertical="center"/>
    </xf>
    <xf numFmtId="0" fontId="11" fillId="2" borderId="48" xfId="0" applyFont="1" applyFill="1" applyBorder="1" applyAlignment="1">
      <alignment horizontal="center" vertical="center"/>
    </xf>
    <xf numFmtId="0" fontId="0" fillId="0" borderId="0" xfId="0" applyAlignment="1">
      <alignment horizontal="left"/>
    </xf>
    <xf numFmtId="164" fontId="0" fillId="6" borderId="34" xfId="1" applyFont="1" applyFill="1" applyBorder="1" applyAlignment="1" applyProtection="1">
      <alignment horizontal="right" wrapText="1"/>
    </xf>
    <xf numFmtId="164" fontId="0" fillId="0" borderId="0" xfId="0" applyNumberFormat="1"/>
    <xf numFmtId="164" fontId="0" fillId="0" borderId="0" xfId="1" applyFont="1" applyFill="1" applyBorder="1" applyAlignment="1" applyProtection="1">
      <alignment horizontal="right" wrapText="1"/>
    </xf>
    <xf numFmtId="164" fontId="0" fillId="0" borderId="21" xfId="1" applyFont="1" applyBorder="1" applyAlignment="1" applyProtection="1">
      <alignment wrapText="1"/>
    </xf>
    <xf numFmtId="164" fontId="0" fillId="8" borderId="1" xfId="1" applyFont="1" applyFill="1" applyBorder="1" applyAlignment="1" applyProtection="1">
      <alignment horizontal="right"/>
    </xf>
    <xf numFmtId="164" fontId="0" fillId="6" borderId="1" xfId="1" applyFont="1" applyFill="1" applyBorder="1" applyAlignment="1" applyProtection="1">
      <alignment horizontal="right"/>
    </xf>
    <xf numFmtId="164" fontId="0" fillId="8" borderId="5" xfId="1" applyFont="1" applyFill="1" applyBorder="1" applyAlignment="1" applyProtection="1">
      <alignment horizontal="right"/>
    </xf>
    <xf numFmtId="164" fontId="0" fillId="8" borderId="5" xfId="1" applyFont="1" applyFill="1" applyBorder="1" applyAlignment="1" applyProtection="1">
      <alignment horizontal="right" vertical="top"/>
    </xf>
    <xf numFmtId="164" fontId="0" fillId="8" borderId="0" xfId="1" applyFont="1" applyFill="1" applyBorder="1" applyAlignment="1" applyProtection="1">
      <alignment horizontal="right"/>
    </xf>
    <xf numFmtId="164" fontId="11" fillId="8" borderId="6" xfId="1" applyFont="1" applyFill="1" applyBorder="1" applyAlignment="1" applyProtection="1">
      <alignment horizontal="right"/>
    </xf>
    <xf numFmtId="164" fontId="0" fillId="0" borderId="5" xfId="1" applyFont="1" applyFill="1" applyBorder="1" applyAlignment="1" applyProtection="1">
      <alignment horizontal="right"/>
    </xf>
    <xf numFmtId="164" fontId="11" fillId="8" borderId="7" xfId="1" applyFont="1" applyFill="1" applyBorder="1" applyAlignment="1" applyProtection="1">
      <alignment horizontal="right"/>
    </xf>
    <xf numFmtId="164" fontId="0" fillId="11" borderId="1" xfId="1" applyFont="1" applyFill="1" applyBorder="1" applyAlignment="1" applyProtection="1">
      <alignment horizontal="right"/>
    </xf>
    <xf numFmtId="164" fontId="0" fillId="11" borderId="0" xfId="1" applyFont="1" applyFill="1" applyBorder="1" applyAlignment="1" applyProtection="1">
      <alignment horizontal="right"/>
    </xf>
    <xf numFmtId="164" fontId="0" fillId="10" borderId="0" xfId="1" applyFont="1" applyFill="1" applyBorder="1" applyAlignment="1" applyProtection="1">
      <alignment horizontal="right"/>
    </xf>
    <xf numFmtId="164" fontId="0" fillId="12" borderId="6" xfId="1" applyFont="1" applyFill="1" applyBorder="1" applyAlignment="1" applyProtection="1">
      <alignment horizontal="right"/>
    </xf>
    <xf numFmtId="164" fontId="0" fillId="12" borderId="2" xfId="1" applyFont="1" applyFill="1" applyBorder="1" applyAlignment="1" applyProtection="1">
      <alignment horizontal="right"/>
    </xf>
    <xf numFmtId="164" fontId="0" fillId="12" borderId="0" xfId="1" applyFont="1" applyFill="1" applyBorder="1" applyAlignment="1" applyProtection="1">
      <alignment horizontal="right"/>
    </xf>
    <xf numFmtId="164" fontId="11" fillId="10" borderId="0" xfId="1" applyFont="1" applyFill="1" applyBorder="1" applyAlignment="1" applyProtection="1">
      <alignment horizontal="center" vertical="center" wrapText="1"/>
    </xf>
    <xf numFmtId="164" fontId="0" fillId="2" borderId="0" xfId="1" applyFont="1" applyFill="1" applyBorder="1" applyAlignment="1" applyProtection="1">
      <alignment horizontal="center" vertical="center" wrapText="1"/>
    </xf>
    <xf numFmtId="164" fontId="11" fillId="3" borderId="21" xfId="1" applyFont="1" applyFill="1" applyBorder="1" applyAlignment="1" applyProtection="1">
      <alignment horizontal="center" vertical="center" wrapText="1"/>
    </xf>
    <xf numFmtId="164" fontId="11" fillId="3" borderId="38" xfId="1" applyFont="1" applyFill="1" applyBorder="1" applyAlignment="1" applyProtection="1">
      <alignment horizontal="center" vertical="center" wrapText="1"/>
    </xf>
    <xf numFmtId="164" fontId="11" fillId="3" borderId="39" xfId="1" applyFont="1" applyFill="1" applyBorder="1" applyAlignment="1" applyProtection="1">
      <alignment horizontal="center" vertical="center" wrapText="1"/>
    </xf>
    <xf numFmtId="164" fontId="11" fillId="3" borderId="40" xfId="1" applyFont="1" applyFill="1" applyBorder="1" applyAlignment="1" applyProtection="1">
      <alignment horizontal="center" vertical="center" wrapText="1"/>
    </xf>
    <xf numFmtId="164" fontId="11" fillId="3" borderId="46" xfId="1" applyFont="1" applyFill="1" applyBorder="1" applyAlignment="1" applyProtection="1">
      <alignment horizontal="center" vertical="center" wrapText="1"/>
    </xf>
    <xf numFmtId="164" fontId="0" fillId="8" borderId="34" xfId="1" applyFont="1" applyFill="1" applyBorder="1" applyAlignment="1" applyProtection="1">
      <alignment horizontal="right"/>
    </xf>
    <xf numFmtId="164" fontId="0" fillId="4" borderId="0" xfId="1" applyFont="1" applyFill="1" applyAlignment="1" applyProtection="1">
      <alignment horizontal="right"/>
    </xf>
    <xf numFmtId="164" fontId="0" fillId="8" borderId="8" xfId="1" applyFont="1" applyFill="1" applyBorder="1" applyAlignment="1" applyProtection="1">
      <alignment horizontal="right"/>
    </xf>
    <xf numFmtId="164" fontId="19" fillId="8" borderId="25" xfId="1" applyFont="1" applyFill="1" applyBorder="1" applyAlignment="1" applyProtection="1">
      <alignment horizontal="right"/>
    </xf>
    <xf numFmtId="164" fontId="19" fillId="4" borderId="25" xfId="1" applyFont="1" applyFill="1" applyBorder="1" applyAlignment="1" applyProtection="1">
      <alignment horizontal="right"/>
    </xf>
    <xf numFmtId="0" fontId="32" fillId="0" borderId="8" xfId="0" applyFont="1" applyBorder="1" applyAlignment="1">
      <alignment vertical="center" wrapText="1"/>
    </xf>
    <xf numFmtId="0" fontId="50" fillId="2" borderId="0" xfId="0" applyFont="1" applyFill="1" applyAlignment="1">
      <alignment horizontal="right"/>
    </xf>
    <xf numFmtId="0" fontId="50" fillId="2" borderId="0" xfId="0" applyFont="1" applyFill="1" applyAlignment="1">
      <alignment horizontal="left"/>
    </xf>
    <xf numFmtId="0" fontId="11" fillId="2" borderId="8" xfId="0" applyFont="1" applyFill="1" applyBorder="1" applyAlignment="1">
      <alignment horizontal="center" wrapText="1"/>
    </xf>
    <xf numFmtId="0" fontId="11" fillId="2" borderId="8" xfId="0" applyFont="1" applyFill="1" applyBorder="1" applyAlignment="1">
      <alignment horizontal="left" wrapText="1"/>
    </xf>
    <xf numFmtId="0" fontId="11" fillId="2" borderId="8" xfId="0" applyFont="1" applyFill="1" applyBorder="1" applyAlignment="1">
      <alignment horizontal="right" wrapText="1"/>
    </xf>
    <xf numFmtId="0" fontId="11" fillId="2" borderId="0" xfId="0" applyFont="1" applyFill="1" applyAlignment="1">
      <alignment horizontal="right" wrapText="1"/>
    </xf>
    <xf numFmtId="0" fontId="4" fillId="4" borderId="0" xfId="0" applyFont="1" applyFill="1" applyAlignment="1">
      <alignment horizontal="left" indent="1"/>
    </xf>
    <xf numFmtId="164" fontId="15" fillId="6" borderId="0" xfId="1" applyFont="1" applyFill="1" applyBorder="1" applyProtection="1"/>
    <xf numFmtId="164" fontId="50" fillId="6" borderId="0" xfId="1" applyFont="1" applyFill="1" applyBorder="1" applyProtection="1"/>
    <xf numFmtId="164" fontId="0" fillId="6" borderId="1" xfId="1" applyFont="1" applyFill="1" applyBorder="1" applyAlignment="1" applyProtection="1">
      <alignment horizontal="right"/>
      <protection locked="0"/>
    </xf>
    <xf numFmtId="10" fontId="0" fillId="6" borderId="1" xfId="1" applyNumberFormat="1" applyFont="1" applyFill="1" applyBorder="1" applyAlignment="1" applyProtection="1">
      <alignment horizontal="right"/>
    </xf>
    <xf numFmtId="164" fontId="20" fillId="6" borderId="0" xfId="1" applyFont="1" applyFill="1" applyBorder="1" applyProtection="1"/>
    <xf numFmtId="164" fontId="50" fillId="4" borderId="0" xfId="1" applyFont="1" applyFill="1" applyAlignment="1">
      <alignment horizontal="left" vertical="center" wrapText="1"/>
    </xf>
    <xf numFmtId="0" fontId="15" fillId="6" borderId="0" xfId="1" applyNumberFormat="1" applyFont="1" applyFill="1" applyBorder="1" applyProtection="1"/>
    <xf numFmtId="164" fontId="15" fillId="0" borderId="0" xfId="1" applyFont="1" applyAlignment="1" applyProtection="1"/>
    <xf numFmtId="164" fontId="20" fillId="11" borderId="1" xfId="1" applyFont="1" applyFill="1" applyBorder="1" applyAlignment="1" applyProtection="1">
      <alignment horizontal="right" wrapText="1"/>
    </xf>
    <xf numFmtId="164" fontId="0" fillId="11" borderId="1" xfId="1" applyFont="1" applyFill="1" applyBorder="1" applyAlignment="1" applyProtection="1">
      <alignment horizontal="right" wrapText="1"/>
    </xf>
    <xf numFmtId="0" fontId="29" fillId="4" borderId="0" xfId="2" applyFont="1" applyFill="1" applyAlignment="1">
      <alignment wrapText="1"/>
    </xf>
    <xf numFmtId="0" fontId="33" fillId="0" borderId="0" xfId="2" applyFont="1" applyAlignment="1">
      <alignment horizontal="left"/>
    </xf>
    <xf numFmtId="0" fontId="51" fillId="4" borderId="0" xfId="2" applyFont="1" applyFill="1"/>
    <xf numFmtId="0" fontId="36" fillId="0" borderId="8" xfId="0" applyFont="1" applyBorder="1" applyAlignment="1">
      <alignment horizontal="center" vertical="center"/>
    </xf>
    <xf numFmtId="0" fontId="32" fillId="0" borderId="8" xfId="0" applyFont="1" applyBorder="1" applyAlignment="1">
      <alignment vertical="center"/>
    </xf>
    <xf numFmtId="0" fontId="22" fillId="4" borderId="0" xfId="2" applyFont="1" applyFill="1"/>
    <xf numFmtId="164" fontId="0" fillId="2" borderId="8" xfId="0" applyNumberFormat="1" applyFill="1" applyBorder="1" applyAlignment="1">
      <alignment horizontal="right" wrapText="1"/>
    </xf>
    <xf numFmtId="10" fontId="0" fillId="0" borderId="21" xfId="0" applyNumberFormat="1" applyBorder="1" applyAlignment="1">
      <alignment wrapText="1"/>
    </xf>
    <xf numFmtId="39" fontId="5" fillId="4" borderId="8" xfId="1" applyNumberFormat="1" applyFont="1" applyFill="1" applyBorder="1" applyAlignment="1" applyProtection="1">
      <alignment horizontal="right" vertical="center"/>
    </xf>
    <xf numFmtId="4" fontId="0" fillId="6" borderId="1" xfId="1" applyNumberFormat="1" applyFont="1" applyFill="1" applyBorder="1" applyAlignment="1" applyProtection="1">
      <alignment horizontal="right"/>
    </xf>
    <xf numFmtId="0" fontId="37" fillId="0" borderId="8" xfId="0" applyFont="1" applyBorder="1"/>
    <xf numFmtId="0" fontId="32" fillId="0" borderId="8" xfId="0" applyFont="1" applyBorder="1"/>
    <xf numFmtId="164" fontId="0" fillId="2" borderId="8" xfId="1" applyFont="1" applyFill="1" applyBorder="1" applyAlignment="1" applyProtection="1">
      <alignment horizontal="right" wrapText="1"/>
    </xf>
    <xf numFmtId="0" fontId="3" fillId="4" borderId="8" xfId="2" applyFont="1" applyFill="1" applyBorder="1" applyAlignment="1">
      <alignment horizontal="center" vertical="center" wrapText="1"/>
    </xf>
    <xf numFmtId="0" fontId="3" fillId="4" borderId="8" xfId="2" applyFont="1" applyFill="1" applyBorder="1" applyAlignment="1">
      <alignment horizontal="right" vertical="center" wrapText="1"/>
    </xf>
    <xf numFmtId="0" fontId="3" fillId="4" borderId="8" xfId="2" applyFont="1" applyFill="1" applyBorder="1" applyAlignment="1">
      <alignment horizontal="left" vertical="center" wrapText="1"/>
    </xf>
    <xf numFmtId="0" fontId="2" fillId="4" borderId="8" xfId="2" applyFont="1" applyFill="1" applyBorder="1" applyAlignment="1">
      <alignment horizontal="center" vertical="center" wrapText="1"/>
    </xf>
    <xf numFmtId="0" fontId="43" fillId="0" borderId="0" xfId="2" applyFont="1" applyAlignment="1">
      <alignment wrapText="1"/>
    </xf>
    <xf numFmtId="164" fontId="0" fillId="6" borderId="0" xfId="1" applyFont="1" applyFill="1" applyBorder="1" applyAlignment="1" applyProtection="1">
      <alignment horizontal="right"/>
    </xf>
    <xf numFmtId="164" fontId="0" fillId="6" borderId="2" xfId="1" applyFont="1" applyFill="1" applyBorder="1" applyAlignment="1" applyProtection="1">
      <alignment horizontal="right"/>
    </xf>
    <xf numFmtId="164" fontId="0" fillId="10" borderId="2" xfId="1" applyFont="1" applyFill="1" applyBorder="1" applyAlignment="1" applyProtection="1">
      <alignment horizontal="right" wrapText="1"/>
    </xf>
    <xf numFmtId="164" fontId="0" fillId="6" borderId="53" xfId="1" applyFont="1" applyFill="1" applyBorder="1" applyAlignment="1" applyProtection="1">
      <alignment horizontal="right"/>
    </xf>
    <xf numFmtId="164" fontId="0" fillId="6" borderId="2" xfId="1" applyFont="1" applyFill="1" applyBorder="1" applyAlignment="1" applyProtection="1">
      <alignment horizontal="right" wrapText="1"/>
    </xf>
    <xf numFmtId="164" fontId="0" fillId="6" borderId="53" xfId="1" applyFont="1" applyFill="1" applyBorder="1" applyAlignment="1" applyProtection="1">
      <alignment horizontal="right" wrapText="1"/>
    </xf>
    <xf numFmtId="164" fontId="0" fillId="6" borderId="0" xfId="1" applyFont="1" applyFill="1" applyBorder="1" applyAlignment="1" applyProtection="1">
      <alignment horizontal="right" wrapText="1"/>
    </xf>
    <xf numFmtId="164" fontId="0" fillId="6" borderId="2" xfId="1" applyFont="1" applyFill="1" applyBorder="1" applyAlignment="1" applyProtection="1">
      <alignment wrapText="1"/>
    </xf>
    <xf numFmtId="164" fontId="0" fillId="6" borderId="53" xfId="1" applyFont="1" applyFill="1" applyBorder="1" applyAlignment="1" applyProtection="1">
      <alignment wrapText="1"/>
    </xf>
    <xf numFmtId="164" fontId="0" fillId="6" borderId="0" xfId="1" applyFont="1" applyFill="1" applyBorder="1" applyAlignment="1" applyProtection="1">
      <alignment wrapText="1"/>
    </xf>
    <xf numFmtId="168" fontId="8" fillId="4" borderId="0" xfId="2" applyNumberFormat="1" applyFont="1" applyFill="1" applyAlignment="1">
      <alignment horizontal="center"/>
    </xf>
    <xf numFmtId="0" fontId="0" fillId="10" borderId="0" xfId="1" applyNumberFormat="1" applyFont="1" applyFill="1" applyBorder="1" applyAlignment="1" applyProtection="1">
      <alignment horizontal="right" wrapText="1"/>
    </xf>
    <xf numFmtId="0" fontId="0" fillId="6" borderId="1" xfId="1" applyNumberFormat="1" applyFont="1" applyFill="1" applyBorder="1" applyAlignment="1" applyProtection="1">
      <alignment wrapText="1"/>
    </xf>
    <xf numFmtId="0" fontId="20" fillId="6" borderId="1" xfId="1" applyNumberFormat="1" applyFont="1" applyFill="1" applyBorder="1" applyAlignment="1" applyProtection="1">
      <alignment wrapText="1"/>
    </xf>
    <xf numFmtId="0" fontId="0" fillId="6" borderId="1" xfId="1" applyNumberFormat="1" applyFont="1" applyFill="1" applyBorder="1" applyAlignment="1" applyProtection="1">
      <alignment horizontal="right" wrapText="1"/>
    </xf>
    <xf numFmtId="0" fontId="2" fillId="4" borderId="8" xfId="2" applyFont="1" applyFill="1" applyBorder="1" applyAlignment="1">
      <alignment horizontal="right" vertical="center" wrapText="1"/>
    </xf>
    <xf numFmtId="164" fontId="0" fillId="6" borderId="1" xfId="6" applyNumberFormat="1" applyFont="1" applyFill="1" applyBorder="1" applyAlignment="1" applyProtection="1">
      <alignment horizontal="right"/>
    </xf>
    <xf numFmtId="0" fontId="41" fillId="0" borderId="0" xfId="2" applyFont="1" applyAlignment="1">
      <alignment horizontal="left" vertical="center" wrapText="1"/>
    </xf>
    <xf numFmtId="0" fontId="36" fillId="0" borderId="0" xfId="0" applyFont="1"/>
    <xf numFmtId="0" fontId="36" fillId="14" borderId="0" xfId="0" applyFont="1" applyFill="1" applyAlignment="1">
      <alignment horizontal="left"/>
    </xf>
    <xf numFmtId="166" fontId="36" fillId="14" borderId="0" xfId="0" applyNumberFormat="1" applyFont="1" applyFill="1"/>
    <xf numFmtId="0" fontId="20" fillId="6" borderId="1" xfId="1" applyNumberFormat="1" applyFont="1" applyFill="1" applyBorder="1" applyAlignment="1" applyProtection="1">
      <alignment horizontal="right" wrapText="1"/>
    </xf>
    <xf numFmtId="39" fontId="0" fillId="6" borderId="1" xfId="1" applyNumberFormat="1" applyFont="1" applyFill="1" applyBorder="1" applyAlignment="1" applyProtection="1">
      <alignment horizontal="right"/>
    </xf>
    <xf numFmtId="164" fontId="20" fillId="6" borderId="1" xfId="1" applyFont="1" applyFill="1" applyBorder="1" applyAlignment="1" applyProtection="1">
      <alignment horizontal="right" wrapText="1"/>
    </xf>
    <xf numFmtId="164" fontId="20" fillId="10" borderId="21" xfId="1" applyFont="1" applyFill="1" applyBorder="1" applyAlignment="1" applyProtection="1">
      <alignment horizontal="right" wrapText="1"/>
    </xf>
    <xf numFmtId="170" fontId="0" fillId="6" borderId="1" xfId="1" applyNumberFormat="1" applyFont="1" applyFill="1" applyBorder="1" applyAlignment="1" applyProtection="1">
      <alignment horizontal="right"/>
    </xf>
    <xf numFmtId="164" fontId="20" fillId="4" borderId="23" xfId="1" applyFont="1" applyFill="1" applyBorder="1" applyAlignment="1">
      <alignment horizontal="left" vertical="top" wrapText="1"/>
    </xf>
    <xf numFmtId="164" fontId="0" fillId="4" borderId="24" xfId="1" applyFont="1" applyFill="1" applyBorder="1" applyAlignment="1">
      <alignment horizontal="left" vertical="top" wrapText="1"/>
    </xf>
    <xf numFmtId="164" fontId="0" fillId="4" borderId="23" xfId="1" applyFont="1" applyFill="1" applyBorder="1" applyAlignment="1">
      <alignment vertical="top" wrapText="1"/>
    </xf>
    <xf numFmtId="164" fontId="0" fillId="4" borderId="23" xfId="1" applyFont="1" applyFill="1" applyBorder="1" applyAlignment="1">
      <alignment horizontal="left" vertical="top" wrapText="1"/>
    </xf>
    <xf numFmtId="164" fontId="20" fillId="4" borderId="23" xfId="1" applyFont="1" applyFill="1" applyBorder="1" applyAlignment="1" applyProtection="1">
      <alignment vertical="top" wrapText="1"/>
      <protection locked="0"/>
    </xf>
    <xf numFmtId="0" fontId="1" fillId="4" borderId="0" xfId="7" applyFill="1" applyAlignment="1">
      <alignment horizontal="center"/>
    </xf>
    <xf numFmtId="0" fontId="1" fillId="4" borderId="0" xfId="7" applyFill="1"/>
    <xf numFmtId="0" fontId="1" fillId="4" borderId="0" xfId="7" applyFill="1" applyAlignment="1">
      <alignment horizontal="right"/>
    </xf>
    <xf numFmtId="0" fontId="19" fillId="4" borderId="0" xfId="7" applyFont="1" applyFill="1"/>
    <xf numFmtId="0" fontId="19" fillId="4" borderId="0" xfId="7" applyFont="1" applyFill="1" applyAlignment="1">
      <alignment horizontal="right"/>
    </xf>
    <xf numFmtId="0" fontId="21" fillId="4" borderId="0" xfId="7" applyFont="1" applyFill="1"/>
    <xf numFmtId="0" fontId="22" fillId="4" borderId="0" xfId="7" applyFont="1" applyFill="1"/>
    <xf numFmtId="0" fontId="1" fillId="8" borderId="8" xfId="7" applyFill="1" applyBorder="1" applyAlignment="1">
      <alignment horizontal="right"/>
    </xf>
    <xf numFmtId="0" fontId="1" fillId="4" borderId="45" xfId="7" applyFill="1" applyBorder="1" applyAlignment="1">
      <alignment horizontal="right"/>
    </xf>
    <xf numFmtId="168" fontId="1" fillId="8" borderId="8" xfId="7" applyNumberFormat="1" applyFill="1" applyBorder="1" applyAlignment="1">
      <alignment horizontal="right"/>
    </xf>
    <xf numFmtId="168" fontId="1" fillId="4" borderId="45" xfId="7" applyNumberFormat="1" applyFill="1" applyBorder="1" applyAlignment="1">
      <alignment horizontal="right"/>
    </xf>
    <xf numFmtId="0" fontId="25" fillId="2" borderId="0" xfId="7" applyFont="1" applyFill="1" applyAlignment="1">
      <alignment horizontal="center" vertical="center" wrapText="1"/>
    </xf>
    <xf numFmtId="0" fontId="1" fillId="4" borderId="0" xfId="7" applyFill="1" applyAlignment="1">
      <alignment horizontal="center" vertical="center" wrapText="1"/>
    </xf>
    <xf numFmtId="0" fontId="19" fillId="4" borderId="0" xfId="7" applyFont="1" applyFill="1" applyAlignment="1">
      <alignment vertical="center" wrapText="1"/>
    </xf>
    <xf numFmtId="0" fontId="1" fillId="4" borderId="0" xfId="7" applyFill="1" applyAlignment="1">
      <alignment vertical="center" wrapText="1"/>
    </xf>
    <xf numFmtId="0" fontId="23" fillId="4" borderId="0" xfId="7" applyFont="1" applyFill="1"/>
    <xf numFmtId="0" fontId="19" fillId="7" borderId="21" xfId="7" applyFont="1" applyFill="1" applyBorder="1" applyAlignment="1">
      <alignment horizontal="center" vertical="center" wrapText="1"/>
    </xf>
    <xf numFmtId="0" fontId="19" fillId="7" borderId="52" xfId="7" applyFont="1" applyFill="1" applyBorder="1" applyAlignment="1">
      <alignment horizontal="center" vertical="center" wrapText="1"/>
    </xf>
    <xf numFmtId="0" fontId="19" fillId="7" borderId="50" xfId="7" applyFont="1" applyFill="1" applyBorder="1" applyAlignment="1">
      <alignment horizontal="center" vertical="center" wrapText="1"/>
    </xf>
    <xf numFmtId="0" fontId="19" fillId="7" borderId="51" xfId="7" applyFont="1" applyFill="1" applyBorder="1" applyAlignment="1">
      <alignment horizontal="center" vertical="center" wrapText="1"/>
    </xf>
    <xf numFmtId="164" fontId="1" fillId="4" borderId="0" xfId="1" applyFont="1" applyFill="1" applyAlignment="1" applyProtection="1">
      <alignment horizontal="right"/>
    </xf>
    <xf numFmtId="0" fontId="29" fillId="4" borderId="0" xfId="2" applyFont="1" applyFill="1" applyAlignment="1">
      <alignment horizontal="left" vertical="center" wrapText="1"/>
    </xf>
    <xf numFmtId="0" fontId="19" fillId="4" borderId="0" xfId="0" applyFont="1" applyFill="1" applyAlignment="1">
      <alignment horizontal="left" indent="1"/>
    </xf>
    <xf numFmtId="164" fontId="11" fillId="8" borderId="54" xfId="1" applyFont="1" applyFill="1" applyBorder="1" applyAlignment="1" applyProtection="1">
      <alignment horizontal="right"/>
    </xf>
    <xf numFmtId="164" fontId="11" fillId="8" borderId="1" xfId="1" applyFont="1" applyFill="1" applyBorder="1" applyAlignment="1" applyProtection="1">
      <alignment horizontal="right"/>
    </xf>
    <xf numFmtId="0" fontId="19" fillId="4" borderId="0" xfId="0" applyFont="1" applyFill="1" applyAlignment="1">
      <alignment vertical="center"/>
    </xf>
    <xf numFmtId="164" fontId="20" fillId="6" borderId="1" xfId="1" applyFont="1" applyFill="1" applyBorder="1" applyAlignment="1" applyProtection="1">
      <alignment horizontal="right"/>
    </xf>
    <xf numFmtId="0" fontId="29" fillId="4" borderId="0" xfId="2" applyFont="1" applyFill="1" applyAlignment="1">
      <alignment vertical="top" wrapText="1"/>
    </xf>
    <xf numFmtId="164" fontId="0" fillId="2" borderId="8" xfId="1" applyFont="1" applyFill="1" applyBorder="1" applyAlignment="1">
      <alignment horizontal="right" wrapText="1"/>
    </xf>
    <xf numFmtId="0" fontId="32" fillId="0" borderId="8" xfId="0" applyFont="1" applyBorder="1" applyAlignment="1">
      <alignment horizontal="left"/>
    </xf>
    <xf numFmtId="0" fontId="32" fillId="0" borderId="34" xfId="0" applyFont="1" applyBorder="1" applyAlignment="1">
      <alignment horizontal="left"/>
    </xf>
    <xf numFmtId="0" fontId="32" fillId="0" borderId="8" xfId="2" applyFont="1" applyBorder="1" applyAlignment="1">
      <alignment horizontal="left" vertical="center" wrapText="1"/>
    </xf>
    <xf numFmtId="0" fontId="53" fillId="0" borderId="8" xfId="2" applyFont="1" applyBorder="1" applyAlignment="1">
      <alignment horizontal="left" vertical="center" wrapText="1"/>
    </xf>
    <xf numFmtId="164" fontId="53" fillId="0" borderId="8" xfId="3" applyFont="1" applyFill="1" applyBorder="1" applyAlignment="1" applyProtection="1">
      <alignment horizontal="left" vertical="center" wrapText="1"/>
    </xf>
    <xf numFmtId="167" fontId="32" fillId="0" borderId="8" xfId="0" applyNumberFormat="1" applyFont="1" applyBorder="1" applyAlignment="1">
      <alignment horizontal="left"/>
    </xf>
    <xf numFmtId="0" fontId="35" fillId="0" borderId="8" xfId="0" applyFont="1" applyBorder="1"/>
    <xf numFmtId="0" fontId="54" fillId="0" borderId="8" xfId="2" applyFont="1" applyBorder="1" applyAlignment="1">
      <alignment wrapText="1"/>
    </xf>
    <xf numFmtId="0" fontId="33" fillId="0" borderId="8" xfId="2" applyFont="1" applyBorder="1" applyAlignment="1">
      <alignment horizontal="left"/>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20" fillId="9" borderId="17" xfId="0" applyFont="1" applyFill="1" applyBorder="1" applyAlignment="1">
      <alignment horizontal="center" vertical="center"/>
    </xf>
    <xf numFmtId="0" fontId="20" fillId="9" borderId="19" xfId="0" applyFont="1" applyFill="1" applyBorder="1" applyAlignment="1">
      <alignment horizontal="center" vertical="center"/>
    </xf>
    <xf numFmtId="0" fontId="20" fillId="9" borderId="17" xfId="0" applyFont="1" applyFill="1" applyBorder="1" applyAlignment="1">
      <alignment horizontal="center" vertical="center" wrapText="1"/>
    </xf>
    <xf numFmtId="0" fontId="20" fillId="9" borderId="19" xfId="0" applyFont="1" applyFill="1" applyBorder="1" applyAlignment="1">
      <alignment horizontal="center" vertical="center" wrapText="1"/>
    </xf>
    <xf numFmtId="0" fontId="46" fillId="2" borderId="26" xfId="0" applyFont="1" applyFill="1" applyBorder="1" applyAlignment="1">
      <alignment horizontal="center" vertical="center" wrapText="1"/>
    </xf>
    <xf numFmtId="0" fontId="46" fillId="2" borderId="23" xfId="0" applyFont="1" applyFill="1" applyBorder="1" applyAlignment="1">
      <alignment horizontal="center" vertical="center" wrapText="1"/>
    </xf>
    <xf numFmtId="0" fontId="46" fillId="2" borderId="24" xfId="0" applyFont="1" applyFill="1" applyBorder="1" applyAlignment="1">
      <alignment horizontal="center" vertical="center" wrapText="1"/>
    </xf>
    <xf numFmtId="0" fontId="46" fillId="2" borderId="20" xfId="0" applyFont="1" applyFill="1" applyBorder="1" applyAlignment="1">
      <alignment horizontal="center" vertical="center" wrapText="1"/>
    </xf>
    <xf numFmtId="0" fontId="46" fillId="2" borderId="0" xfId="0" applyFont="1" applyFill="1" applyAlignment="1">
      <alignment horizontal="center" vertical="center" wrapText="1"/>
    </xf>
    <xf numFmtId="0" fontId="46" fillId="2" borderId="27" xfId="0" applyFont="1" applyFill="1" applyBorder="1" applyAlignment="1">
      <alignment horizontal="center" vertical="center" wrapText="1"/>
    </xf>
    <xf numFmtId="0" fontId="46" fillId="2" borderId="28" xfId="0" applyFont="1" applyFill="1" applyBorder="1" applyAlignment="1">
      <alignment horizontal="center" vertical="center" wrapText="1"/>
    </xf>
    <xf numFmtId="0" fontId="46" fillId="2" borderId="29" xfId="0" applyFont="1" applyFill="1" applyBorder="1" applyAlignment="1">
      <alignment horizontal="center" vertical="center" wrapText="1"/>
    </xf>
    <xf numFmtId="0" fontId="46" fillId="2" borderId="30" xfId="0" applyFont="1" applyFill="1" applyBorder="1" applyAlignment="1">
      <alignment horizontal="center" vertical="center" wrapText="1"/>
    </xf>
    <xf numFmtId="0" fontId="11" fillId="9" borderId="17" xfId="0" applyFont="1" applyFill="1" applyBorder="1" applyAlignment="1">
      <alignment horizontal="center" vertical="center"/>
    </xf>
    <xf numFmtId="0" fontId="11" fillId="9" borderId="19" xfId="0" applyFont="1" applyFill="1" applyBorder="1" applyAlignment="1">
      <alignment horizontal="center" vertical="center"/>
    </xf>
    <xf numFmtId="164" fontId="11" fillId="9" borderId="17" xfId="1" applyFont="1" applyFill="1" applyBorder="1" applyAlignment="1" applyProtection="1">
      <alignment horizontal="center" vertical="center" wrapText="1"/>
    </xf>
    <xf numFmtId="164" fontId="11" fillId="9" borderId="19" xfId="1" applyFont="1" applyFill="1" applyBorder="1" applyAlignment="1" applyProtection="1">
      <alignment horizontal="center" vertical="center" wrapText="1"/>
    </xf>
    <xf numFmtId="0" fontId="44" fillId="2" borderId="26" xfId="0" applyFont="1" applyFill="1" applyBorder="1" applyAlignment="1">
      <alignment horizontal="center" vertical="center" wrapText="1"/>
    </xf>
    <xf numFmtId="0" fontId="44" fillId="2" borderId="23" xfId="0" applyFont="1" applyFill="1" applyBorder="1" applyAlignment="1">
      <alignment horizontal="center" vertical="center" wrapText="1"/>
    </xf>
    <xf numFmtId="0" fontId="44" fillId="2" borderId="24" xfId="0" applyFont="1" applyFill="1" applyBorder="1" applyAlignment="1">
      <alignment horizontal="center" vertical="center" wrapText="1"/>
    </xf>
    <xf numFmtId="0" fontId="44" fillId="2" borderId="20" xfId="0" applyFont="1" applyFill="1" applyBorder="1" applyAlignment="1">
      <alignment horizontal="center" vertical="center" wrapText="1"/>
    </xf>
    <xf numFmtId="0" fontId="44" fillId="2" borderId="0" xfId="0" applyFont="1" applyFill="1" applyAlignment="1">
      <alignment horizontal="center" vertical="center" wrapText="1"/>
    </xf>
    <xf numFmtId="0" fontId="44" fillId="2" borderId="27" xfId="0" applyFont="1" applyFill="1" applyBorder="1" applyAlignment="1">
      <alignment horizontal="center" vertical="center" wrapText="1"/>
    </xf>
    <xf numFmtId="0" fontId="44" fillId="2" borderId="28" xfId="0" applyFont="1" applyFill="1" applyBorder="1" applyAlignment="1">
      <alignment horizontal="center" vertical="center" wrapText="1"/>
    </xf>
    <xf numFmtId="0" fontId="44" fillId="2" borderId="29" xfId="0" applyFont="1" applyFill="1" applyBorder="1" applyAlignment="1">
      <alignment horizontal="center" vertical="center" wrapText="1"/>
    </xf>
    <xf numFmtId="0" fontId="44" fillId="2" borderId="30"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1" fillId="9" borderId="18" xfId="0" applyFont="1" applyFill="1" applyBorder="1" applyAlignment="1">
      <alignment horizontal="center" vertical="center"/>
    </xf>
    <xf numFmtId="0" fontId="49" fillId="2" borderId="26" xfId="7" applyFont="1" applyFill="1" applyBorder="1" applyAlignment="1">
      <alignment horizontal="center" vertical="center" wrapText="1"/>
    </xf>
    <xf numFmtId="0" fontId="49" fillId="2" borderId="23" xfId="7" applyFont="1" applyFill="1" applyBorder="1" applyAlignment="1">
      <alignment horizontal="center" vertical="center" wrapText="1"/>
    </xf>
    <xf numFmtId="0" fontId="49" fillId="2" borderId="24" xfId="7" applyFont="1" applyFill="1" applyBorder="1" applyAlignment="1">
      <alignment horizontal="center" vertical="center" wrapText="1"/>
    </xf>
    <xf numFmtId="0" fontId="49" fillId="2" borderId="20" xfId="7" applyFont="1" applyFill="1" applyBorder="1" applyAlignment="1">
      <alignment horizontal="center" vertical="center" wrapText="1"/>
    </xf>
    <xf numFmtId="0" fontId="49" fillId="2" borderId="0" xfId="7" applyFont="1" applyFill="1" applyAlignment="1">
      <alignment horizontal="center" vertical="center" wrapText="1"/>
    </xf>
    <xf numFmtId="0" fontId="49" fillId="2" borderId="27" xfId="7" applyFont="1" applyFill="1" applyBorder="1" applyAlignment="1">
      <alignment horizontal="center" vertical="center" wrapText="1"/>
    </xf>
    <xf numFmtId="0" fontId="49" fillId="2" borderId="28" xfId="7" applyFont="1" applyFill="1" applyBorder="1" applyAlignment="1">
      <alignment horizontal="center" vertical="center" wrapText="1"/>
    </xf>
    <xf numFmtId="0" fontId="49" fillId="2" borderId="29" xfId="7" applyFont="1" applyFill="1" applyBorder="1" applyAlignment="1">
      <alignment horizontal="center" vertical="center" wrapText="1"/>
    </xf>
    <xf numFmtId="0" fontId="49" fillId="2" borderId="30" xfId="7" applyFont="1" applyFill="1" applyBorder="1" applyAlignment="1">
      <alignment horizontal="center" vertical="center" wrapText="1"/>
    </xf>
    <xf numFmtId="0" fontId="19" fillId="7" borderId="26" xfId="7" applyFont="1" applyFill="1" applyBorder="1" applyAlignment="1">
      <alignment horizontal="center" vertical="center" wrapText="1"/>
    </xf>
    <xf numFmtId="0" fontId="19" fillId="7" borderId="24" xfId="7" applyFont="1" applyFill="1" applyBorder="1" applyAlignment="1">
      <alignment horizontal="center" vertical="center" wrapText="1"/>
    </xf>
    <xf numFmtId="0" fontId="19" fillId="7" borderId="28" xfId="7" applyFont="1" applyFill="1" applyBorder="1" applyAlignment="1">
      <alignment horizontal="center" vertical="center" wrapText="1"/>
    </xf>
    <xf numFmtId="0" fontId="19" fillId="7" borderId="30" xfId="7" applyFont="1" applyFill="1" applyBorder="1" applyAlignment="1">
      <alignment horizontal="center" vertical="center" wrapText="1"/>
    </xf>
    <xf numFmtId="0" fontId="19" fillId="7" borderId="42" xfId="7" applyFont="1" applyFill="1" applyBorder="1" applyAlignment="1">
      <alignment horizontal="center" vertical="center" wrapText="1"/>
    </xf>
    <xf numFmtId="0" fontId="19" fillId="7" borderId="43" xfId="7" applyFont="1" applyFill="1" applyBorder="1" applyAlignment="1">
      <alignment horizontal="center" vertical="center" wrapText="1"/>
    </xf>
    <xf numFmtId="0" fontId="19" fillId="7" borderId="44" xfId="7" applyFont="1" applyFill="1" applyBorder="1" applyAlignment="1">
      <alignment horizontal="center" vertical="center" wrapText="1"/>
    </xf>
    <xf numFmtId="0" fontId="19" fillId="7" borderId="36" xfId="7" applyFont="1" applyFill="1" applyBorder="1" applyAlignment="1">
      <alignment horizontal="center"/>
    </xf>
    <xf numFmtId="0" fontId="19" fillId="7" borderId="41" xfId="7" applyFont="1" applyFill="1" applyBorder="1" applyAlignment="1">
      <alignment horizontal="center"/>
    </xf>
    <xf numFmtId="0" fontId="19" fillId="7" borderId="8" xfId="7" applyFont="1" applyFill="1" applyBorder="1" applyAlignment="1">
      <alignment horizontal="center"/>
    </xf>
    <xf numFmtId="0" fontId="19" fillId="7" borderId="49" xfId="7" applyFont="1" applyFill="1" applyBorder="1" applyAlignment="1">
      <alignment horizontal="center"/>
    </xf>
    <xf numFmtId="0" fontId="47" fillId="2" borderId="26" xfId="2" applyFont="1" applyFill="1" applyBorder="1" applyAlignment="1">
      <alignment horizontal="center" vertical="center" wrapText="1"/>
    </xf>
    <xf numFmtId="0" fontId="47" fillId="2" borderId="23" xfId="2" applyFont="1" applyFill="1" applyBorder="1" applyAlignment="1">
      <alignment horizontal="center" vertical="center" wrapText="1"/>
    </xf>
    <xf numFmtId="0" fontId="47" fillId="2" borderId="24" xfId="2" applyFont="1" applyFill="1" applyBorder="1" applyAlignment="1">
      <alignment horizontal="center" vertical="center" wrapText="1"/>
    </xf>
    <xf numFmtId="0" fontId="47" fillId="2" borderId="20" xfId="2" applyFont="1" applyFill="1" applyBorder="1" applyAlignment="1">
      <alignment horizontal="center" vertical="center" wrapText="1"/>
    </xf>
    <xf numFmtId="0" fontId="47" fillId="2" borderId="0" xfId="2" applyFont="1" applyFill="1" applyAlignment="1">
      <alignment horizontal="center" vertical="center" wrapText="1"/>
    </xf>
    <xf numFmtId="0" fontId="47" fillId="2" borderId="27" xfId="2" applyFont="1" applyFill="1" applyBorder="1" applyAlignment="1">
      <alignment horizontal="center" vertical="center" wrapText="1"/>
    </xf>
    <xf numFmtId="0" fontId="47" fillId="2" borderId="28" xfId="2" applyFont="1" applyFill="1" applyBorder="1" applyAlignment="1">
      <alignment horizontal="center" vertical="center" wrapText="1"/>
    </xf>
    <xf numFmtId="0" fontId="47" fillId="2" borderId="29" xfId="2" applyFont="1" applyFill="1" applyBorder="1" applyAlignment="1">
      <alignment horizontal="center" vertical="center" wrapText="1"/>
    </xf>
    <xf numFmtId="0" fontId="47" fillId="2" borderId="30" xfId="2" applyFont="1" applyFill="1" applyBorder="1" applyAlignment="1">
      <alignment horizontal="center" vertical="center" wrapText="1"/>
    </xf>
    <xf numFmtId="0" fontId="19" fillId="7" borderId="17" xfId="2" applyFont="1" applyFill="1" applyBorder="1" applyAlignment="1">
      <alignment horizontal="center" wrapText="1"/>
    </xf>
    <xf numFmtId="0" fontId="19" fillId="7" borderId="18" xfId="2" applyFont="1" applyFill="1" applyBorder="1" applyAlignment="1">
      <alignment horizontal="center" wrapText="1"/>
    </xf>
    <xf numFmtId="0" fontId="19" fillId="7" borderId="19" xfId="2" applyFont="1" applyFill="1" applyBorder="1" applyAlignment="1">
      <alignment horizontal="center" wrapText="1"/>
    </xf>
    <xf numFmtId="0" fontId="19" fillId="7" borderId="17" xfId="2" applyFont="1" applyFill="1" applyBorder="1" applyAlignment="1">
      <alignment horizontal="center" vertical="center" wrapText="1"/>
    </xf>
    <xf numFmtId="0" fontId="19" fillId="7" borderId="18" xfId="2" applyFont="1" applyFill="1" applyBorder="1" applyAlignment="1">
      <alignment horizontal="center" vertical="center" wrapText="1"/>
    </xf>
    <xf numFmtId="0" fontId="19" fillId="7" borderId="19" xfId="2" applyFont="1" applyFill="1" applyBorder="1" applyAlignment="1">
      <alignment horizontal="center" vertical="center" wrapText="1"/>
    </xf>
    <xf numFmtId="0" fontId="19" fillId="7" borderId="17" xfId="2" applyFont="1" applyFill="1" applyBorder="1" applyAlignment="1">
      <alignment horizontal="center"/>
    </xf>
    <xf numFmtId="0" fontId="19" fillId="7" borderId="18" xfId="2" applyFont="1" applyFill="1" applyBorder="1" applyAlignment="1">
      <alignment horizontal="center"/>
    </xf>
    <xf numFmtId="0" fontId="19" fillId="7" borderId="19" xfId="2" applyFont="1" applyFill="1" applyBorder="1" applyAlignment="1">
      <alignment horizontal="center"/>
    </xf>
    <xf numFmtId="0" fontId="27" fillId="4" borderId="8" xfId="2" applyFont="1" applyFill="1" applyBorder="1" applyAlignment="1">
      <alignment horizontal="center" vertical="center" wrapText="1"/>
    </xf>
    <xf numFmtId="0" fontId="47" fillId="4" borderId="26" xfId="2" applyFont="1" applyFill="1" applyBorder="1" applyAlignment="1">
      <alignment horizontal="center" vertical="center" wrapText="1"/>
    </xf>
    <xf numFmtId="0" fontId="47" fillId="4" borderId="23" xfId="2" applyFont="1" applyFill="1" applyBorder="1" applyAlignment="1">
      <alignment horizontal="center" vertical="center" wrapText="1"/>
    </xf>
    <xf numFmtId="0" fontId="47" fillId="4" borderId="24" xfId="2" applyFont="1" applyFill="1" applyBorder="1" applyAlignment="1">
      <alignment horizontal="center" vertical="center" wrapText="1"/>
    </xf>
    <xf numFmtId="0" fontId="47" fillId="4" borderId="20" xfId="2" applyFont="1" applyFill="1" applyBorder="1" applyAlignment="1">
      <alignment horizontal="center" vertical="center" wrapText="1"/>
    </xf>
    <xf numFmtId="0" fontId="47" fillId="4" borderId="0" xfId="2" applyFont="1" applyFill="1" applyAlignment="1">
      <alignment horizontal="center" vertical="center" wrapText="1"/>
    </xf>
    <xf numFmtId="0" fontId="47" fillId="4" borderId="27" xfId="2" applyFont="1" applyFill="1" applyBorder="1" applyAlignment="1">
      <alignment horizontal="center" vertical="center" wrapText="1"/>
    </xf>
    <xf numFmtId="0" fontId="47" fillId="4" borderId="28" xfId="2" applyFont="1" applyFill="1" applyBorder="1" applyAlignment="1">
      <alignment horizontal="center" vertical="center" wrapText="1"/>
    </xf>
    <xf numFmtId="0" fontId="47" fillId="4" borderId="29" xfId="2" applyFont="1" applyFill="1" applyBorder="1" applyAlignment="1">
      <alignment horizontal="center" vertical="center" wrapText="1"/>
    </xf>
    <xf numFmtId="0" fontId="47" fillId="4" borderId="30" xfId="2" applyFont="1" applyFill="1" applyBorder="1" applyAlignment="1">
      <alignment horizontal="center" vertical="center" wrapText="1"/>
    </xf>
    <xf numFmtId="164" fontId="19" fillId="7" borderId="17" xfId="3" applyFont="1" applyFill="1" applyBorder="1" applyAlignment="1" applyProtection="1">
      <alignment horizontal="center" vertical="center" wrapText="1"/>
    </xf>
    <xf numFmtId="164" fontId="19" fillId="7" borderId="18" xfId="3" applyFont="1" applyFill="1" applyBorder="1" applyAlignment="1" applyProtection="1">
      <alignment horizontal="center" vertical="center" wrapText="1"/>
    </xf>
    <xf numFmtId="164" fontId="19" fillId="7" borderId="19" xfId="3" applyFont="1" applyFill="1" applyBorder="1" applyAlignment="1" applyProtection="1">
      <alignment horizontal="center" vertical="center" wrapText="1"/>
    </xf>
  </cellXfs>
  <cellStyles count="8">
    <cellStyle name="Comma" xfId="1" builtinId="3"/>
    <cellStyle name="Comma 2" xfId="3" xr:uid="{00000000-0005-0000-0000-000001000000}"/>
    <cellStyle name="Comma 2 2" xfId="5" xr:uid="{00000000-0005-0000-0000-000002000000}"/>
    <cellStyle name="Normal" xfId="0" builtinId="0"/>
    <cellStyle name="Normal 2" xfId="2" xr:uid="{00000000-0005-0000-0000-000004000000}"/>
    <cellStyle name="Normal 2 2" xfId="7" xr:uid="{8FF9EF3D-3ED2-4925-8AE8-73176CC7F24B}"/>
    <cellStyle name="Percent" xfId="6" builtinId="5"/>
    <cellStyle name="Percent 2" xfId="4" xr:uid="{00000000-0005-0000-0000-000006000000}"/>
  </cellStyles>
  <dxfs count="22">
    <dxf>
      <fill>
        <patternFill>
          <bgColor rgb="FFFF0000"/>
        </patternFill>
      </fill>
    </dxf>
    <dxf>
      <fill>
        <patternFill>
          <bgColor rgb="FFFF0000"/>
        </patternFill>
      </fill>
    </dxf>
    <dxf>
      <fill>
        <patternFill>
          <bgColor rgb="FFFF0000"/>
        </patternFill>
      </fill>
    </dxf>
    <dxf>
      <fill>
        <patternFill>
          <bgColor rgb="FFFFFF00"/>
        </patternFill>
      </fill>
    </dxf>
    <dxf>
      <font>
        <color auto="1"/>
      </font>
      <fill>
        <patternFill patternType="solid">
          <bgColor theme="1"/>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dxf>
    <dxf>
      <fill>
        <patternFill>
          <bgColor rgb="FFFF0000"/>
        </patternFill>
      </fill>
    </dxf>
    <dxf>
      <fill>
        <patternFill>
          <bgColor rgb="FFFFFF00"/>
        </patternFill>
      </fill>
    </dxf>
    <dxf>
      <fill>
        <patternFill>
          <bgColor rgb="FFFFFF00"/>
        </patternFill>
      </fill>
    </dxf>
    <dxf>
      <font>
        <color rgb="FFFF0000"/>
      </font>
      <fill>
        <patternFill patternType="none">
          <bgColor auto="1"/>
        </patternFill>
      </fill>
    </dxf>
    <dxf>
      <font>
        <color theme="0"/>
      </font>
      <fill>
        <patternFill>
          <bgColor theme="0"/>
        </patternFill>
      </fill>
    </dxf>
    <dxf>
      <fill>
        <patternFill>
          <bgColor rgb="FFFF0000"/>
        </patternFill>
      </fill>
    </dxf>
    <dxf>
      <font>
        <color rgb="FFFF0000"/>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5</xdr:col>
      <xdr:colOff>942975</xdr:colOff>
      <xdr:row>15</xdr:row>
      <xdr:rowOff>104775</xdr:rowOff>
    </xdr:from>
    <xdr:ext cx="184731" cy="264560"/>
    <xdr:sp macro="" textlink="">
      <xdr:nvSpPr>
        <xdr:cNvPr id="2" name="TextBox 1">
          <a:extLst>
            <a:ext uri="{FF2B5EF4-FFF2-40B4-BE49-F238E27FC236}">
              <a16:creationId xmlns:a16="http://schemas.microsoft.com/office/drawing/2014/main" id="{1ABF70CB-A7B7-4C2C-BB9C-5CB80C826E41}"/>
            </a:ext>
          </a:extLst>
        </xdr:cNvPr>
        <xdr:cNvSpPr txBox="1"/>
      </xdr:nvSpPr>
      <xdr:spPr>
        <a:xfrm>
          <a:off x="10039350" y="351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TT"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191"/>
  <sheetViews>
    <sheetView workbookViewId="0"/>
  </sheetViews>
  <sheetFormatPr defaultColWidth="9.21875" defaultRowHeight="13.8" x14ac:dyDescent="0.25"/>
  <cols>
    <col min="1" max="1" width="86.21875" style="129" bestFit="1" customWidth="1"/>
    <col min="2" max="2" width="64.77734375" style="115" bestFit="1" customWidth="1"/>
    <col min="3" max="3" width="10.44140625" style="116" bestFit="1" customWidth="1"/>
    <col min="4" max="4" width="34.21875" style="115" bestFit="1" customWidth="1"/>
    <col min="5" max="5" width="2.77734375" style="115" customWidth="1"/>
    <col min="6" max="6" width="38.5546875" style="115" bestFit="1" customWidth="1"/>
    <col min="7" max="7" width="1.77734375" style="115" customWidth="1"/>
    <col min="8" max="8" width="22.77734375" style="115" bestFit="1" customWidth="1"/>
    <col min="9" max="9" width="9.21875" style="116"/>
    <col min="10" max="10" width="33.21875" style="116" bestFit="1" customWidth="1"/>
    <col min="11" max="11" width="9.21875" style="116"/>
    <col min="12" max="12" width="25.21875" style="116" customWidth="1"/>
    <col min="13" max="16384" width="9.21875" style="116"/>
  </cols>
  <sheetData>
    <row r="1" spans="1:12" x14ac:dyDescent="0.25">
      <c r="A1" s="114" t="s">
        <v>495</v>
      </c>
      <c r="B1" s="327" t="s">
        <v>496</v>
      </c>
      <c r="C1" s="328">
        <v>45660</v>
      </c>
    </row>
    <row r="2" spans="1:12" x14ac:dyDescent="0.25">
      <c r="A2" s="115" t="s">
        <v>234</v>
      </c>
    </row>
    <row r="4" spans="1:12" ht="20.399999999999999" x14ac:dyDescent="0.35">
      <c r="A4" s="376" t="s">
        <v>8</v>
      </c>
      <c r="B4" s="376"/>
      <c r="C4" s="326"/>
      <c r="D4" s="117" t="s">
        <v>10</v>
      </c>
      <c r="H4" s="117" t="s">
        <v>95</v>
      </c>
      <c r="J4" s="118" t="s">
        <v>94</v>
      </c>
      <c r="L4" s="374" t="s">
        <v>434</v>
      </c>
    </row>
    <row r="5" spans="1:12" ht="15.6" x14ac:dyDescent="0.3">
      <c r="A5" s="272" t="s">
        <v>472</v>
      </c>
      <c r="B5" s="119"/>
      <c r="D5" s="120" t="s">
        <v>171</v>
      </c>
      <c r="H5" s="120" t="s">
        <v>179</v>
      </c>
      <c r="J5" s="373">
        <v>45016</v>
      </c>
      <c r="L5" s="301" t="s">
        <v>433</v>
      </c>
    </row>
    <row r="6" spans="1:12" ht="15.6" x14ac:dyDescent="0.3">
      <c r="A6" s="272" t="s">
        <v>143</v>
      </c>
      <c r="B6" s="119"/>
      <c r="D6" s="120" t="s">
        <v>524</v>
      </c>
      <c r="H6" s="120" t="s">
        <v>180</v>
      </c>
      <c r="J6" s="373">
        <v>45107</v>
      </c>
      <c r="L6" s="301" t="s">
        <v>435</v>
      </c>
    </row>
    <row r="7" spans="1:12" ht="15.6" x14ac:dyDescent="0.3">
      <c r="A7" s="272" t="s">
        <v>144</v>
      </c>
      <c r="B7" s="119"/>
      <c r="D7" s="120" t="s">
        <v>176</v>
      </c>
      <c r="H7" s="120" t="s">
        <v>181</v>
      </c>
      <c r="J7" s="373">
        <v>45199</v>
      </c>
      <c r="L7" s="301" t="s">
        <v>437</v>
      </c>
    </row>
    <row r="8" spans="1:12" ht="15.6" x14ac:dyDescent="0.3">
      <c r="A8" s="272" t="s">
        <v>183</v>
      </c>
      <c r="B8" s="120"/>
      <c r="D8" s="120" t="s">
        <v>177</v>
      </c>
      <c r="H8" s="120" t="s">
        <v>182</v>
      </c>
      <c r="J8" s="373">
        <v>45291</v>
      </c>
      <c r="L8" s="301" t="s">
        <v>436</v>
      </c>
    </row>
    <row r="9" spans="1:12" ht="15.6" x14ac:dyDescent="0.3">
      <c r="A9" s="272" t="s">
        <v>184</v>
      </c>
      <c r="B9" s="120"/>
      <c r="D9" s="120" t="s">
        <v>178</v>
      </c>
      <c r="J9" s="373">
        <v>45382</v>
      </c>
      <c r="L9" s="301" t="s">
        <v>438</v>
      </c>
    </row>
    <row r="10" spans="1:12" ht="15.6" x14ac:dyDescent="0.3">
      <c r="A10" s="272" t="s">
        <v>185</v>
      </c>
      <c r="B10" s="120"/>
      <c r="J10" s="373">
        <v>45473</v>
      </c>
      <c r="L10" s="301" t="s">
        <v>439</v>
      </c>
    </row>
    <row r="11" spans="1:12" ht="20.399999999999999" x14ac:dyDescent="0.35">
      <c r="A11" s="272" t="s">
        <v>186</v>
      </c>
      <c r="B11" s="120"/>
      <c r="D11" s="122"/>
      <c r="F11" s="107" t="s">
        <v>244</v>
      </c>
      <c r="H11" s="118" t="s">
        <v>136</v>
      </c>
      <c r="J11" s="373">
        <v>45565</v>
      </c>
      <c r="L11" s="301" t="s">
        <v>440</v>
      </c>
    </row>
    <row r="12" spans="1:12" ht="15.6" x14ac:dyDescent="0.3">
      <c r="A12" s="272" t="s">
        <v>467</v>
      </c>
      <c r="B12" s="120"/>
      <c r="F12" s="372" t="s">
        <v>242</v>
      </c>
      <c r="H12" s="368" t="s">
        <v>363</v>
      </c>
      <c r="J12" s="373">
        <v>45657</v>
      </c>
      <c r="L12" s="301" t="s">
        <v>441</v>
      </c>
    </row>
    <row r="13" spans="1:12" ht="17.399999999999999" x14ac:dyDescent="0.3">
      <c r="A13" s="272" t="s">
        <v>519</v>
      </c>
      <c r="B13" s="120"/>
      <c r="D13" s="123" t="s">
        <v>91</v>
      </c>
      <c r="F13" s="372" t="s">
        <v>241</v>
      </c>
      <c r="H13" s="368" t="s">
        <v>365</v>
      </c>
      <c r="J13" s="373">
        <v>45747</v>
      </c>
    </row>
    <row r="14" spans="1:12" ht="15.6" x14ac:dyDescent="0.3">
      <c r="A14" s="272" t="s">
        <v>145</v>
      </c>
      <c r="B14" s="119"/>
      <c r="D14" s="368" t="s">
        <v>225</v>
      </c>
      <c r="F14" s="106"/>
      <c r="H14" s="368" t="s">
        <v>364</v>
      </c>
      <c r="J14" s="373">
        <v>45838</v>
      </c>
    </row>
    <row r="15" spans="1:12" ht="15.6" x14ac:dyDescent="0.3">
      <c r="A15" s="272" t="s">
        <v>475</v>
      </c>
      <c r="B15" s="120"/>
      <c r="D15" s="368" t="s">
        <v>224</v>
      </c>
      <c r="J15" s="373">
        <v>45930</v>
      </c>
    </row>
    <row r="16" spans="1:12" ht="20.399999999999999" x14ac:dyDescent="0.35">
      <c r="A16" s="272" t="s">
        <v>474</v>
      </c>
      <c r="B16" s="120"/>
      <c r="D16" s="368" t="s">
        <v>364</v>
      </c>
      <c r="F16" s="118" t="s">
        <v>283</v>
      </c>
      <c r="J16" s="373">
        <v>46022</v>
      </c>
      <c r="L16" s="281"/>
    </row>
    <row r="17" spans="1:10" ht="15.6" x14ac:dyDescent="0.3">
      <c r="A17" s="272" t="s">
        <v>416</v>
      </c>
      <c r="B17" s="120"/>
      <c r="D17" s="124" t="s">
        <v>97</v>
      </c>
      <c r="F17" s="368" t="s">
        <v>284</v>
      </c>
      <c r="J17" s="373">
        <v>46112</v>
      </c>
    </row>
    <row r="18" spans="1:10" ht="15.6" x14ac:dyDescent="0.3">
      <c r="A18" s="272" t="s">
        <v>187</v>
      </c>
      <c r="B18" s="120"/>
      <c r="D18" s="368" t="s">
        <v>226</v>
      </c>
      <c r="E18" s="116"/>
      <c r="F18" s="301" t="s">
        <v>286</v>
      </c>
      <c r="G18" s="116"/>
      <c r="H18" s="116"/>
      <c r="J18" s="373">
        <v>46203</v>
      </c>
    </row>
    <row r="19" spans="1:10" ht="15.6" x14ac:dyDescent="0.3">
      <c r="A19" s="272" t="s">
        <v>417</v>
      </c>
      <c r="B19" s="120"/>
      <c r="D19" s="368" t="s">
        <v>227</v>
      </c>
      <c r="E19" s="116"/>
      <c r="F19" s="301" t="s">
        <v>285</v>
      </c>
      <c r="G19" s="116"/>
      <c r="H19" s="116"/>
      <c r="J19" s="373">
        <v>46295</v>
      </c>
    </row>
    <row r="20" spans="1:10" ht="15.6" x14ac:dyDescent="0.3">
      <c r="A20" s="272" t="s">
        <v>188</v>
      </c>
      <c r="B20" s="120"/>
      <c r="E20" s="116"/>
      <c r="F20" s="301" t="s">
        <v>287</v>
      </c>
      <c r="G20" s="116"/>
      <c r="H20" s="116"/>
      <c r="J20" s="373">
        <v>46387</v>
      </c>
    </row>
    <row r="21" spans="1:10" ht="15.6" x14ac:dyDescent="0.3">
      <c r="A21" s="272" t="s">
        <v>146</v>
      </c>
      <c r="B21" s="119"/>
      <c r="D21" s="125" t="s">
        <v>105</v>
      </c>
      <c r="E21" s="116"/>
      <c r="F21" s="301" t="s">
        <v>288</v>
      </c>
      <c r="G21" s="116"/>
      <c r="H21" s="116"/>
      <c r="J21" s="121"/>
    </row>
    <row r="22" spans="1:10" ht="15.6" x14ac:dyDescent="0.3">
      <c r="A22" s="272" t="s">
        <v>236</v>
      </c>
      <c r="B22" s="119"/>
      <c r="D22" s="369" t="s">
        <v>226</v>
      </c>
      <c r="E22" s="116"/>
      <c r="F22" s="301" t="s">
        <v>18</v>
      </c>
      <c r="G22" s="116"/>
      <c r="H22" s="116"/>
      <c r="J22" s="121"/>
    </row>
    <row r="23" spans="1:10" ht="15.6" x14ac:dyDescent="0.3">
      <c r="A23" s="272" t="s">
        <v>492</v>
      </c>
      <c r="B23" s="119"/>
      <c r="D23" s="368" t="s">
        <v>227</v>
      </c>
      <c r="E23" s="116"/>
      <c r="F23" s="116"/>
      <c r="G23" s="116"/>
      <c r="H23" s="116"/>
      <c r="J23" s="121"/>
    </row>
    <row r="24" spans="1:10" ht="15.6" x14ac:dyDescent="0.25">
      <c r="A24" s="272" t="s">
        <v>147</v>
      </c>
      <c r="B24" s="119"/>
      <c r="E24" s="116"/>
      <c r="F24" s="116"/>
      <c r="G24" s="116"/>
      <c r="H24" s="116"/>
      <c r="J24" s="121"/>
    </row>
    <row r="25" spans="1:10" ht="15.6" x14ac:dyDescent="0.25">
      <c r="A25" s="272" t="s">
        <v>148</v>
      </c>
      <c r="B25" s="119"/>
      <c r="E25" s="116"/>
      <c r="F25" s="116"/>
      <c r="G25" s="116"/>
      <c r="H25" s="116"/>
      <c r="J25" s="121"/>
    </row>
    <row r="26" spans="1:10" ht="31.2" x14ac:dyDescent="0.25">
      <c r="A26" s="272" t="s">
        <v>149</v>
      </c>
      <c r="B26" s="119"/>
      <c r="D26" s="126" t="s">
        <v>276</v>
      </c>
      <c r="E26" s="116"/>
      <c r="F26" s="165" t="s">
        <v>404</v>
      </c>
      <c r="G26" s="116"/>
      <c r="H26" s="116"/>
      <c r="J26" s="121"/>
    </row>
    <row r="27" spans="1:10" ht="15.6" x14ac:dyDescent="0.25">
      <c r="A27" s="272" t="s">
        <v>479</v>
      </c>
      <c r="B27" s="119"/>
      <c r="D27" s="370" t="s">
        <v>274</v>
      </c>
      <c r="E27" s="116"/>
      <c r="F27" s="166" t="s">
        <v>290</v>
      </c>
      <c r="G27" s="116"/>
      <c r="H27" s="116"/>
      <c r="J27" s="121"/>
    </row>
    <row r="28" spans="1:10" ht="15.6" x14ac:dyDescent="0.25">
      <c r="A28" s="272" t="s">
        <v>480</v>
      </c>
      <c r="B28" s="119"/>
      <c r="D28" s="370" t="s">
        <v>275</v>
      </c>
      <c r="E28" s="116"/>
      <c r="F28" s="166" t="s">
        <v>291</v>
      </c>
      <c r="G28" s="116"/>
      <c r="H28" s="116"/>
      <c r="J28" s="121"/>
    </row>
    <row r="29" spans="1:10" ht="15.6" x14ac:dyDescent="0.25">
      <c r="A29" s="272" t="s">
        <v>530</v>
      </c>
      <c r="B29" s="119"/>
      <c r="D29" s="119"/>
      <c r="E29" s="116"/>
      <c r="F29" s="166" t="s">
        <v>406</v>
      </c>
      <c r="G29" s="116"/>
      <c r="H29" s="116"/>
      <c r="J29" s="121"/>
    </row>
    <row r="30" spans="1:10" ht="27.6" x14ac:dyDescent="0.25">
      <c r="A30" s="272" t="s">
        <v>189</v>
      </c>
      <c r="B30" s="119"/>
      <c r="D30" s="126" t="s">
        <v>123</v>
      </c>
      <c r="E30" s="116"/>
      <c r="F30" s="116"/>
      <c r="G30" s="116"/>
      <c r="H30" s="116"/>
      <c r="J30" s="121"/>
    </row>
    <row r="31" spans="1:10" ht="15.6" x14ac:dyDescent="0.25">
      <c r="A31" s="272" t="s">
        <v>150</v>
      </c>
      <c r="B31" s="119"/>
      <c r="D31" s="371" t="s">
        <v>229</v>
      </c>
      <c r="E31" s="116"/>
      <c r="F31" s="116"/>
      <c r="G31" s="116"/>
      <c r="H31" s="116"/>
      <c r="J31" s="121"/>
    </row>
    <row r="32" spans="1:10" ht="15.6" x14ac:dyDescent="0.25">
      <c r="A32" s="272" t="s">
        <v>151</v>
      </c>
      <c r="B32" s="119"/>
      <c r="D32" s="371" t="s">
        <v>228</v>
      </c>
      <c r="E32" s="116"/>
      <c r="F32" s="116"/>
      <c r="G32" s="116"/>
      <c r="H32" s="116"/>
      <c r="J32" s="121"/>
    </row>
    <row r="33" spans="1:10" ht="15.6" x14ac:dyDescent="0.25">
      <c r="A33" s="272" t="s">
        <v>471</v>
      </c>
      <c r="B33" s="119"/>
      <c r="D33" s="371" t="s">
        <v>18</v>
      </c>
      <c r="E33" s="116"/>
      <c r="F33" s="116"/>
      <c r="G33" s="116"/>
      <c r="H33" s="116"/>
      <c r="J33" s="121"/>
    </row>
    <row r="34" spans="1:10" ht="15.6" x14ac:dyDescent="0.25">
      <c r="A34" s="272" t="s">
        <v>190</v>
      </c>
      <c r="B34" s="120"/>
      <c r="D34" s="116"/>
      <c r="E34" s="116"/>
      <c r="F34" s="116"/>
      <c r="G34" s="116"/>
      <c r="H34" s="116"/>
      <c r="J34" s="121"/>
    </row>
    <row r="35" spans="1:10" ht="15.6" x14ac:dyDescent="0.25">
      <c r="A35" s="272" t="s">
        <v>191</v>
      </c>
      <c r="B35" s="119"/>
      <c r="D35" s="325"/>
      <c r="E35" s="116"/>
      <c r="F35" s="116"/>
      <c r="G35" s="116"/>
      <c r="H35" s="116"/>
      <c r="J35" s="121"/>
    </row>
    <row r="36" spans="1:10" ht="15.6" x14ac:dyDescent="0.25">
      <c r="A36" s="272" t="s">
        <v>152</v>
      </c>
      <c r="B36" s="119"/>
      <c r="D36" s="325"/>
      <c r="E36" s="116"/>
      <c r="F36" s="116"/>
      <c r="G36" s="116"/>
      <c r="H36" s="116"/>
      <c r="J36" s="121"/>
    </row>
    <row r="37" spans="1:10" ht="15.6" x14ac:dyDescent="0.25">
      <c r="A37" s="272" t="s">
        <v>192</v>
      </c>
      <c r="B37" s="119"/>
      <c r="D37" s="325"/>
      <c r="E37" s="116"/>
      <c r="F37" s="116"/>
      <c r="G37" s="116"/>
      <c r="H37" s="116"/>
      <c r="J37" s="121"/>
    </row>
    <row r="38" spans="1:10" ht="15.6" x14ac:dyDescent="0.25">
      <c r="A38" s="272" t="s">
        <v>473</v>
      </c>
      <c r="B38" s="120"/>
      <c r="E38" s="116"/>
      <c r="F38" s="116"/>
      <c r="G38" s="116"/>
      <c r="H38" s="116"/>
      <c r="J38" s="121"/>
    </row>
    <row r="39" spans="1:10" ht="41.4" x14ac:dyDescent="0.25">
      <c r="A39" s="272" t="s">
        <v>403</v>
      </c>
      <c r="B39" s="120"/>
      <c r="D39" s="126" t="s">
        <v>231</v>
      </c>
      <c r="E39" s="116"/>
      <c r="F39" s="116"/>
      <c r="G39" s="116"/>
      <c r="H39" s="116"/>
      <c r="J39" s="121"/>
    </row>
    <row r="40" spans="1:10" ht="15.6" x14ac:dyDescent="0.25">
      <c r="A40" s="272" t="s">
        <v>541</v>
      </c>
      <c r="B40" s="120"/>
      <c r="D40" s="370" t="s">
        <v>230</v>
      </c>
      <c r="E40" s="116"/>
      <c r="F40" s="116"/>
      <c r="G40" s="116"/>
      <c r="H40" s="116"/>
      <c r="J40" s="121"/>
    </row>
    <row r="41" spans="1:10" ht="15.6" x14ac:dyDescent="0.25">
      <c r="A41" s="272" t="s">
        <v>153</v>
      </c>
      <c r="B41" s="119"/>
      <c r="D41" s="370" t="s">
        <v>178</v>
      </c>
      <c r="E41" s="116"/>
      <c r="F41" s="116"/>
      <c r="G41" s="116"/>
      <c r="H41" s="116"/>
      <c r="J41" s="121"/>
    </row>
    <row r="42" spans="1:10" ht="15.6" x14ac:dyDescent="0.25">
      <c r="A42" s="272" t="s">
        <v>154</v>
      </c>
      <c r="B42" s="120"/>
      <c r="D42" s="370" t="s">
        <v>279</v>
      </c>
      <c r="E42" s="116"/>
      <c r="F42" s="116"/>
      <c r="G42" s="116"/>
      <c r="H42" s="116"/>
      <c r="J42" s="121"/>
    </row>
    <row r="43" spans="1:10" ht="15.6" x14ac:dyDescent="0.25">
      <c r="A43" s="272" t="s">
        <v>418</v>
      </c>
      <c r="B43" s="119"/>
      <c r="D43" s="370" t="s">
        <v>18</v>
      </c>
      <c r="E43" s="116"/>
      <c r="F43" s="116"/>
      <c r="G43" s="116"/>
      <c r="H43" s="116"/>
      <c r="J43" s="121"/>
    </row>
    <row r="44" spans="1:10" ht="15.6" x14ac:dyDescent="0.25">
      <c r="A44" s="272" t="s">
        <v>419</v>
      </c>
      <c r="B44" s="120"/>
      <c r="E44" s="116"/>
      <c r="F44" s="116"/>
      <c r="G44" s="116"/>
      <c r="H44" s="116"/>
      <c r="J44" s="121"/>
    </row>
    <row r="45" spans="1:10" ht="15.6" x14ac:dyDescent="0.25">
      <c r="A45" s="272" t="s">
        <v>420</v>
      </c>
      <c r="B45" s="119"/>
      <c r="D45" s="127" t="s">
        <v>136</v>
      </c>
      <c r="E45" s="116"/>
      <c r="F45" s="116"/>
      <c r="G45" s="116"/>
      <c r="H45" s="116"/>
      <c r="J45" s="121"/>
    </row>
    <row r="46" spans="1:10" ht="31.2" x14ac:dyDescent="0.3">
      <c r="A46" s="272" t="s">
        <v>421</v>
      </c>
      <c r="B46" s="119"/>
      <c r="D46" s="375" t="s">
        <v>21</v>
      </c>
      <c r="E46" s="116"/>
      <c r="F46" s="293" t="s">
        <v>449</v>
      </c>
      <c r="G46" s="116"/>
      <c r="H46" s="116"/>
      <c r="J46" s="121"/>
    </row>
    <row r="47" spans="1:10" ht="15.6" x14ac:dyDescent="0.3">
      <c r="A47" s="272" t="s">
        <v>422</v>
      </c>
      <c r="B47" s="120"/>
      <c r="D47" s="375" t="s">
        <v>268</v>
      </c>
      <c r="E47" s="116"/>
      <c r="F47" s="294" t="s">
        <v>446</v>
      </c>
      <c r="G47" s="116"/>
      <c r="H47" s="116"/>
      <c r="J47" s="121"/>
    </row>
    <row r="48" spans="1:10" ht="15.6" x14ac:dyDescent="0.3">
      <c r="A48" s="272" t="s">
        <v>423</v>
      </c>
      <c r="B48" s="120"/>
      <c r="D48" s="375" t="s">
        <v>372</v>
      </c>
      <c r="E48" s="116"/>
      <c r="F48" s="294" t="s">
        <v>229</v>
      </c>
      <c r="G48" s="116"/>
      <c r="H48" s="116"/>
      <c r="J48" s="121"/>
    </row>
    <row r="49" spans="1:10" ht="15.6" x14ac:dyDescent="0.3">
      <c r="A49" s="272" t="s">
        <v>262</v>
      </c>
      <c r="B49" s="120"/>
      <c r="D49" s="375" t="s">
        <v>30</v>
      </c>
      <c r="E49" s="116"/>
      <c r="F49" s="294" t="s">
        <v>447</v>
      </c>
      <c r="G49" s="116"/>
      <c r="H49" s="116"/>
      <c r="J49" s="121"/>
    </row>
    <row r="50" spans="1:10" ht="15.6" x14ac:dyDescent="0.3">
      <c r="A50" s="272" t="s">
        <v>263</v>
      </c>
      <c r="B50" s="120"/>
      <c r="D50" s="375" t="s">
        <v>38</v>
      </c>
      <c r="E50" s="116"/>
      <c r="F50" s="294" t="s">
        <v>448</v>
      </c>
      <c r="G50" s="116"/>
      <c r="H50" s="116"/>
      <c r="J50" s="121"/>
    </row>
    <row r="51" spans="1:10" ht="15.6" x14ac:dyDescent="0.3">
      <c r="A51" s="272" t="s">
        <v>424</v>
      </c>
      <c r="B51" s="120"/>
      <c r="D51" s="375" t="s">
        <v>41</v>
      </c>
      <c r="E51" s="116"/>
      <c r="F51" s="294" t="s">
        <v>18</v>
      </c>
      <c r="G51" s="116"/>
      <c r="H51" s="116"/>
      <c r="J51" s="121"/>
    </row>
    <row r="52" spans="1:10" ht="15.6" x14ac:dyDescent="0.3">
      <c r="A52" s="272" t="s">
        <v>425</v>
      </c>
      <c r="B52" s="120"/>
      <c r="D52" s="375" t="s">
        <v>46</v>
      </c>
      <c r="E52" s="116"/>
      <c r="F52" s="116"/>
      <c r="G52" s="116"/>
      <c r="H52" s="116"/>
      <c r="J52" s="121"/>
    </row>
    <row r="53" spans="1:10" ht="15.6" x14ac:dyDescent="0.3">
      <c r="A53" s="272" t="s">
        <v>426</v>
      </c>
      <c r="B53" s="120"/>
      <c r="D53" s="375" t="s">
        <v>50</v>
      </c>
      <c r="E53" s="116"/>
      <c r="F53" s="116"/>
      <c r="G53" s="116"/>
      <c r="H53" s="116"/>
    </row>
    <row r="54" spans="1:10" ht="15.6" x14ac:dyDescent="0.3">
      <c r="A54" s="272" t="s">
        <v>427</v>
      </c>
      <c r="B54" s="120"/>
      <c r="D54" s="375" t="s">
        <v>56</v>
      </c>
      <c r="E54" s="116"/>
      <c r="F54" s="300" t="s">
        <v>461</v>
      </c>
      <c r="G54" s="116"/>
      <c r="H54" s="116"/>
    </row>
    <row r="55" spans="1:10" ht="15.6" x14ac:dyDescent="0.3">
      <c r="A55" s="272" t="s">
        <v>428</v>
      </c>
      <c r="B55" s="120"/>
      <c r="D55" s="375" t="s">
        <v>96</v>
      </c>
      <c r="E55" s="116"/>
      <c r="F55" s="301" t="s">
        <v>462</v>
      </c>
      <c r="G55" s="116"/>
      <c r="H55" s="116"/>
    </row>
    <row r="56" spans="1:10" ht="15.6" x14ac:dyDescent="0.3">
      <c r="A56" s="272" t="s">
        <v>155</v>
      </c>
      <c r="B56" s="120"/>
      <c r="D56" s="375" t="s">
        <v>348</v>
      </c>
      <c r="E56" s="116"/>
      <c r="F56" s="301" t="s">
        <v>463</v>
      </c>
      <c r="G56" s="116"/>
      <c r="H56" s="116"/>
    </row>
    <row r="57" spans="1:10" ht="15.6" x14ac:dyDescent="0.3">
      <c r="A57" s="272" t="s">
        <v>515</v>
      </c>
      <c r="B57" s="120"/>
      <c r="D57" s="375" t="s">
        <v>68</v>
      </c>
      <c r="E57" s="116"/>
      <c r="F57" s="116"/>
      <c r="G57" s="116"/>
      <c r="H57" s="116"/>
    </row>
    <row r="58" spans="1:10" ht="15.6" x14ac:dyDescent="0.3">
      <c r="A58" s="272" t="s">
        <v>516</v>
      </c>
      <c r="B58" s="120"/>
      <c r="D58" s="375" t="s">
        <v>311</v>
      </c>
      <c r="E58" s="116"/>
      <c r="F58" s="116"/>
      <c r="G58" s="116"/>
      <c r="H58" s="116"/>
    </row>
    <row r="59" spans="1:10" ht="15.6" x14ac:dyDescent="0.3">
      <c r="A59" s="272" t="s">
        <v>156</v>
      </c>
      <c r="B59" s="120"/>
      <c r="D59" s="375" t="s">
        <v>79</v>
      </c>
      <c r="E59" s="116"/>
      <c r="F59" s="116"/>
      <c r="G59" s="116"/>
      <c r="H59" s="116"/>
    </row>
    <row r="60" spans="1:10" ht="15.6" x14ac:dyDescent="0.3">
      <c r="A60" s="272" t="s">
        <v>172</v>
      </c>
      <c r="B60" s="119"/>
      <c r="D60" s="375" t="s">
        <v>18</v>
      </c>
    </row>
    <row r="61" spans="1:10" ht="15.6" x14ac:dyDescent="0.25">
      <c r="A61" s="272" t="s">
        <v>401</v>
      </c>
      <c r="B61" s="119"/>
    </row>
    <row r="62" spans="1:10" ht="15.6" x14ac:dyDescent="0.25">
      <c r="A62" s="272" t="s">
        <v>528</v>
      </c>
      <c r="B62" s="119"/>
      <c r="D62" s="127" t="s">
        <v>323</v>
      </c>
    </row>
    <row r="63" spans="1:10" ht="15.6" x14ac:dyDescent="0.25">
      <c r="A63" s="272" t="s">
        <v>529</v>
      </c>
      <c r="B63" s="119"/>
      <c r="D63" s="128" t="s">
        <v>324</v>
      </c>
    </row>
    <row r="64" spans="1:10" ht="15.6" x14ac:dyDescent="0.25">
      <c r="A64" s="272" t="s">
        <v>157</v>
      </c>
      <c r="B64" s="119"/>
      <c r="D64" s="128" t="s">
        <v>325</v>
      </c>
    </row>
    <row r="65" spans="1:4" ht="15.6" x14ac:dyDescent="0.25">
      <c r="A65" s="272" t="s">
        <v>527</v>
      </c>
      <c r="B65" s="119"/>
      <c r="D65" s="128" t="s">
        <v>326</v>
      </c>
    </row>
    <row r="66" spans="1:4" ht="15.6" x14ac:dyDescent="0.25">
      <c r="A66" s="272" t="s">
        <v>158</v>
      </c>
      <c r="B66" s="119"/>
      <c r="D66" s="307"/>
    </row>
    <row r="67" spans="1:4" ht="15.6" x14ac:dyDescent="0.25">
      <c r="A67" s="272" t="s">
        <v>193</v>
      </c>
      <c r="B67" s="119"/>
      <c r="D67" s="116"/>
    </row>
    <row r="68" spans="1:4" ht="15.6" x14ac:dyDescent="0.25">
      <c r="A68" s="272" t="s">
        <v>517</v>
      </c>
      <c r="B68" s="119"/>
      <c r="D68" s="307"/>
    </row>
    <row r="69" spans="1:4" ht="15.6" x14ac:dyDescent="0.25">
      <c r="A69" s="272" t="s">
        <v>429</v>
      </c>
      <c r="B69" s="120"/>
      <c r="D69" s="307"/>
    </row>
    <row r="70" spans="1:4" ht="15.6" x14ac:dyDescent="0.25">
      <c r="A70" s="272" t="s">
        <v>518</v>
      </c>
      <c r="B70" s="119"/>
      <c r="D70" s="116"/>
    </row>
    <row r="71" spans="1:4" ht="15.6" x14ac:dyDescent="0.25">
      <c r="A71" s="272" t="s">
        <v>159</v>
      </c>
      <c r="B71" s="119"/>
    </row>
    <row r="72" spans="1:4" ht="15.6" x14ac:dyDescent="0.25">
      <c r="A72" s="272" t="s">
        <v>160</v>
      </c>
      <c r="B72" s="119"/>
    </row>
    <row r="73" spans="1:4" ht="15.6" x14ac:dyDescent="0.25">
      <c r="A73" s="272" t="s">
        <v>161</v>
      </c>
      <c r="B73" s="120"/>
    </row>
    <row r="74" spans="1:4" ht="15.6" x14ac:dyDescent="0.25">
      <c r="A74" s="272" t="s">
        <v>498</v>
      </c>
      <c r="B74" s="120"/>
    </row>
    <row r="75" spans="1:4" ht="15.6" x14ac:dyDescent="0.25">
      <c r="A75" s="272" t="s">
        <v>499</v>
      </c>
      <c r="B75" s="119"/>
    </row>
    <row r="76" spans="1:4" ht="15.6" x14ac:dyDescent="0.25">
      <c r="A76" s="272" t="s">
        <v>500</v>
      </c>
      <c r="B76" s="119"/>
    </row>
    <row r="77" spans="1:4" ht="15.6" x14ac:dyDescent="0.25">
      <c r="A77" s="272" t="s">
        <v>501</v>
      </c>
      <c r="B77" s="120"/>
    </row>
    <row r="78" spans="1:4" ht="15.6" x14ac:dyDescent="0.25">
      <c r="A78" s="272" t="s">
        <v>526</v>
      </c>
      <c r="B78" s="120"/>
    </row>
    <row r="79" spans="1:4" ht="15.6" x14ac:dyDescent="0.25">
      <c r="A79" s="272" t="s">
        <v>173</v>
      </c>
      <c r="B79" s="120"/>
    </row>
    <row r="80" spans="1:4" ht="15.6" x14ac:dyDescent="0.25">
      <c r="A80" s="272" t="s">
        <v>414</v>
      </c>
      <c r="B80" s="120"/>
    </row>
    <row r="81" spans="1:2" ht="15.6" x14ac:dyDescent="0.25">
      <c r="A81" s="272" t="s">
        <v>162</v>
      </c>
      <c r="B81" s="120"/>
    </row>
    <row r="82" spans="1:2" ht="15.6" x14ac:dyDescent="0.25">
      <c r="A82" s="272" t="s">
        <v>497</v>
      </c>
      <c r="B82" s="119"/>
    </row>
    <row r="83" spans="1:2" ht="15.6" x14ac:dyDescent="0.25">
      <c r="A83" s="272" t="s">
        <v>174</v>
      </c>
      <c r="B83" s="120"/>
    </row>
    <row r="84" spans="1:2" ht="15.6" x14ac:dyDescent="0.25">
      <c r="A84" s="272" t="s">
        <v>163</v>
      </c>
      <c r="B84" s="119"/>
    </row>
    <row r="85" spans="1:2" ht="15.6" x14ac:dyDescent="0.25">
      <c r="A85" s="272" t="s">
        <v>494</v>
      </c>
      <c r="B85" s="119"/>
    </row>
    <row r="86" spans="1:2" ht="15.6" x14ac:dyDescent="0.25">
      <c r="A86" s="272" t="s">
        <v>542</v>
      </c>
      <c r="B86" s="120"/>
    </row>
    <row r="87" spans="1:2" ht="15.6" x14ac:dyDescent="0.25">
      <c r="A87" s="272" t="s">
        <v>543</v>
      </c>
      <c r="B87" s="119"/>
    </row>
    <row r="88" spans="1:2" ht="15.6" x14ac:dyDescent="0.25">
      <c r="A88" s="272" t="s">
        <v>544</v>
      </c>
      <c r="B88" s="119"/>
    </row>
    <row r="89" spans="1:2" ht="15.6" x14ac:dyDescent="0.25">
      <c r="A89" s="272" t="s">
        <v>545</v>
      </c>
      <c r="B89" s="120"/>
    </row>
    <row r="90" spans="1:2" ht="15.6" x14ac:dyDescent="0.25">
      <c r="A90" s="272" t="s">
        <v>164</v>
      </c>
      <c r="B90" s="119"/>
    </row>
    <row r="91" spans="1:2" ht="15.6" x14ac:dyDescent="0.25">
      <c r="A91" s="272" t="s">
        <v>194</v>
      </c>
      <c r="B91" s="119"/>
    </row>
    <row r="92" spans="1:2" ht="15.6" x14ac:dyDescent="0.25">
      <c r="A92" s="272" t="s">
        <v>195</v>
      </c>
      <c r="B92" s="119"/>
    </row>
    <row r="93" spans="1:2" ht="15.6" x14ac:dyDescent="0.25">
      <c r="A93" s="272" t="s">
        <v>491</v>
      </c>
      <c r="B93" s="120"/>
    </row>
    <row r="94" spans="1:2" ht="15.6" x14ac:dyDescent="0.25">
      <c r="A94" s="272" t="s">
        <v>196</v>
      </c>
      <c r="B94" s="119"/>
    </row>
    <row r="95" spans="1:2" ht="15.6" x14ac:dyDescent="0.25">
      <c r="A95" s="272" t="s">
        <v>493</v>
      </c>
      <c r="B95" s="120"/>
    </row>
    <row r="96" spans="1:2" ht="15.6" x14ac:dyDescent="0.25">
      <c r="A96" s="272" t="s">
        <v>197</v>
      </c>
      <c r="B96" s="120"/>
    </row>
    <row r="97" spans="1:2" ht="15.6" x14ac:dyDescent="0.25">
      <c r="A97" s="272" t="s">
        <v>198</v>
      </c>
      <c r="B97" s="120"/>
    </row>
    <row r="98" spans="1:2" ht="15.6" x14ac:dyDescent="0.25">
      <c r="A98" s="272" t="s">
        <v>199</v>
      </c>
      <c r="B98" s="120"/>
    </row>
    <row r="99" spans="1:2" ht="15.6" x14ac:dyDescent="0.25">
      <c r="A99" s="272" t="s">
        <v>200</v>
      </c>
      <c r="B99" s="120"/>
    </row>
    <row r="100" spans="1:2" ht="15.6" x14ac:dyDescent="0.25">
      <c r="A100" s="272" t="s">
        <v>201</v>
      </c>
      <c r="B100" s="120"/>
    </row>
    <row r="101" spans="1:2" ht="15.6" x14ac:dyDescent="0.25">
      <c r="A101" s="272" t="s">
        <v>202</v>
      </c>
      <c r="B101" s="120"/>
    </row>
    <row r="102" spans="1:2" ht="15.6" x14ac:dyDescent="0.25">
      <c r="A102" s="272" t="s">
        <v>203</v>
      </c>
      <c r="B102" s="120"/>
    </row>
    <row r="103" spans="1:2" ht="15.6" x14ac:dyDescent="0.25">
      <c r="A103" s="272" t="s">
        <v>204</v>
      </c>
      <c r="B103" s="120"/>
    </row>
    <row r="104" spans="1:2" ht="15.6" x14ac:dyDescent="0.25">
      <c r="A104" s="272" t="s">
        <v>481</v>
      </c>
      <c r="B104" s="120"/>
    </row>
    <row r="105" spans="1:2" ht="15.6" x14ac:dyDescent="0.25">
      <c r="A105" s="272" t="s">
        <v>511</v>
      </c>
      <c r="B105" s="120"/>
    </row>
    <row r="106" spans="1:2" ht="15.6" x14ac:dyDescent="0.25">
      <c r="A106" s="272" t="s">
        <v>510</v>
      </c>
      <c r="B106" s="120"/>
    </row>
    <row r="107" spans="1:2" ht="15.6" x14ac:dyDescent="0.25">
      <c r="A107" s="272" t="s">
        <v>512</v>
      </c>
      <c r="B107" s="120"/>
    </row>
    <row r="108" spans="1:2" ht="15.6" x14ac:dyDescent="0.25">
      <c r="A108" s="272" t="s">
        <v>513</v>
      </c>
      <c r="B108" s="120"/>
    </row>
    <row r="109" spans="1:2" ht="15.6" x14ac:dyDescent="0.25">
      <c r="A109" s="272" t="s">
        <v>514</v>
      </c>
      <c r="B109" s="120"/>
    </row>
    <row r="110" spans="1:2" ht="15.6" x14ac:dyDescent="0.25">
      <c r="A110" s="272" t="s">
        <v>489</v>
      </c>
      <c r="B110" s="119"/>
    </row>
    <row r="111" spans="1:2" ht="15.6" x14ac:dyDescent="0.25">
      <c r="A111" s="272" t="s">
        <v>165</v>
      </c>
      <c r="B111" s="120"/>
    </row>
    <row r="112" spans="1:2" ht="15.6" x14ac:dyDescent="0.25">
      <c r="A112" s="272" t="s">
        <v>205</v>
      </c>
      <c r="B112" s="120"/>
    </row>
    <row r="113" spans="1:2" ht="15.6" x14ac:dyDescent="0.25">
      <c r="A113" s="272" t="s">
        <v>409</v>
      </c>
      <c r="B113" s="120"/>
    </row>
    <row r="114" spans="1:2" ht="15.6" x14ac:dyDescent="0.25">
      <c r="A114" s="272" t="s">
        <v>488</v>
      </c>
      <c r="B114" s="120"/>
    </row>
    <row r="115" spans="1:2" ht="15.6" x14ac:dyDescent="0.25">
      <c r="A115" s="272" t="s">
        <v>487</v>
      </c>
      <c r="B115" s="120"/>
    </row>
    <row r="116" spans="1:2" ht="15.6" x14ac:dyDescent="0.25">
      <c r="A116" s="272" t="s">
        <v>505</v>
      </c>
      <c r="B116" s="120"/>
    </row>
    <row r="117" spans="1:2" ht="15.6" x14ac:dyDescent="0.25">
      <c r="A117" s="272" t="s">
        <v>483</v>
      </c>
      <c r="B117" s="120"/>
    </row>
    <row r="118" spans="1:2" ht="15.6" x14ac:dyDescent="0.25">
      <c r="A118" s="272" t="s">
        <v>166</v>
      </c>
      <c r="B118" s="120"/>
    </row>
    <row r="119" spans="1:2" ht="15.6" x14ac:dyDescent="0.25">
      <c r="A119" s="272" t="s">
        <v>484</v>
      </c>
      <c r="B119" s="119"/>
    </row>
    <row r="120" spans="1:2" ht="15.6" x14ac:dyDescent="0.25">
      <c r="A120" s="272" t="s">
        <v>506</v>
      </c>
      <c r="B120" s="120"/>
    </row>
    <row r="121" spans="1:2" ht="15.6" x14ac:dyDescent="0.25">
      <c r="A121" s="272" t="s">
        <v>507</v>
      </c>
      <c r="B121" s="120"/>
    </row>
    <row r="122" spans="1:2" ht="15.6" x14ac:dyDescent="0.25">
      <c r="A122" s="272" t="s">
        <v>508</v>
      </c>
      <c r="B122" s="120"/>
    </row>
    <row r="123" spans="1:2" ht="15.6" x14ac:dyDescent="0.25">
      <c r="A123" s="272" t="s">
        <v>485</v>
      </c>
      <c r="B123" s="120"/>
    </row>
    <row r="124" spans="1:2" ht="15.6" x14ac:dyDescent="0.25">
      <c r="A124" s="272" t="s">
        <v>486</v>
      </c>
      <c r="B124" s="120"/>
    </row>
    <row r="125" spans="1:2" ht="15.6" x14ac:dyDescent="0.25">
      <c r="A125" s="272" t="s">
        <v>402</v>
      </c>
      <c r="B125" s="120"/>
    </row>
    <row r="126" spans="1:2" ht="15.6" x14ac:dyDescent="0.25">
      <c r="A126" s="272" t="s">
        <v>476</v>
      </c>
      <c r="B126" s="120"/>
    </row>
    <row r="127" spans="1:2" ht="15.6" x14ac:dyDescent="0.25">
      <c r="A127" s="272" t="s">
        <v>175</v>
      </c>
      <c r="B127" s="120"/>
    </row>
    <row r="128" spans="1:2" ht="15.6" x14ac:dyDescent="0.25">
      <c r="A128" s="272" t="s">
        <v>167</v>
      </c>
      <c r="B128" s="120"/>
    </row>
    <row r="129" spans="1:2" ht="15.6" x14ac:dyDescent="0.25">
      <c r="A129" s="272" t="s">
        <v>525</v>
      </c>
      <c r="B129" s="119"/>
    </row>
    <row r="130" spans="1:2" ht="15.6" x14ac:dyDescent="0.25">
      <c r="A130" s="272" t="s">
        <v>168</v>
      </c>
      <c r="B130" s="119"/>
    </row>
    <row r="131" spans="1:2" ht="15.6" x14ac:dyDescent="0.25">
      <c r="A131" s="272" t="s">
        <v>169</v>
      </c>
      <c r="B131" s="119"/>
    </row>
    <row r="132" spans="1:2" ht="15.6" x14ac:dyDescent="0.25">
      <c r="A132" s="272" t="s">
        <v>206</v>
      </c>
      <c r="B132" s="120"/>
    </row>
    <row r="133" spans="1:2" ht="15.6" x14ac:dyDescent="0.25">
      <c r="A133" s="272" t="s">
        <v>408</v>
      </c>
      <c r="B133" s="119"/>
    </row>
    <row r="134" spans="1:2" ht="15.6" x14ac:dyDescent="0.25">
      <c r="A134" s="272" t="s">
        <v>470</v>
      </c>
      <c r="B134" s="120"/>
    </row>
    <row r="135" spans="1:2" ht="15.6" x14ac:dyDescent="0.25">
      <c r="A135" s="272" t="s">
        <v>469</v>
      </c>
      <c r="B135" s="120"/>
    </row>
    <row r="136" spans="1:2" ht="15.6" x14ac:dyDescent="0.25">
      <c r="A136" s="272" t="s">
        <v>509</v>
      </c>
      <c r="B136" s="120"/>
    </row>
    <row r="137" spans="1:2" ht="15.6" x14ac:dyDescent="0.25">
      <c r="A137" s="272" t="s">
        <v>430</v>
      </c>
      <c r="B137" s="120"/>
    </row>
    <row r="138" spans="1:2" ht="15.6" x14ac:dyDescent="0.25">
      <c r="A138" s="272" t="s">
        <v>207</v>
      </c>
      <c r="B138" s="120"/>
    </row>
    <row r="139" spans="1:2" ht="15.6" x14ac:dyDescent="0.25">
      <c r="A139" s="272" t="s">
        <v>208</v>
      </c>
      <c r="B139" s="120"/>
    </row>
    <row r="140" spans="1:2" ht="15.6" x14ac:dyDescent="0.25">
      <c r="A140" s="272" t="s">
        <v>209</v>
      </c>
      <c r="B140" s="120"/>
    </row>
    <row r="141" spans="1:2" ht="15.6" x14ac:dyDescent="0.25">
      <c r="A141" s="272" t="s">
        <v>468</v>
      </c>
      <c r="B141" s="120"/>
    </row>
    <row r="142" spans="1:2" ht="15.6" x14ac:dyDescent="0.25">
      <c r="A142" s="272" t="s">
        <v>170</v>
      </c>
      <c r="B142" s="120"/>
    </row>
    <row r="143" spans="1:2" ht="15.6" x14ac:dyDescent="0.25">
      <c r="A143" s="272" t="s">
        <v>477</v>
      </c>
      <c r="B143" s="119"/>
    </row>
    <row r="144" spans="1:2" ht="15.6" x14ac:dyDescent="0.25">
      <c r="A144" s="272"/>
      <c r="B144" s="119"/>
    </row>
    <row r="145" spans="1:4" ht="15.6" x14ac:dyDescent="0.25">
      <c r="A145" s="272"/>
      <c r="B145" s="119"/>
    </row>
    <row r="146" spans="1:4" ht="15.6" x14ac:dyDescent="0.25">
      <c r="A146" s="272"/>
      <c r="B146" s="272"/>
    </row>
    <row r="150" spans="1:4" ht="20.399999999999999" x14ac:dyDescent="0.35">
      <c r="B150" s="291"/>
    </row>
    <row r="151" spans="1:4" ht="20.399999999999999" x14ac:dyDescent="0.35">
      <c r="A151" s="117" t="s">
        <v>431</v>
      </c>
      <c r="B151" s="129"/>
    </row>
    <row r="152" spans="1:4" ht="15.6" x14ac:dyDescent="0.25">
      <c r="A152" s="272" t="s">
        <v>143</v>
      </c>
      <c r="B152" s="129"/>
    </row>
    <row r="153" spans="1:4" ht="15.6" x14ac:dyDescent="0.25">
      <c r="A153" s="272" t="s">
        <v>146</v>
      </c>
      <c r="B153" s="129"/>
      <c r="D153" s="116"/>
    </row>
    <row r="154" spans="1:4" ht="15.6" x14ac:dyDescent="0.25">
      <c r="A154" s="272" t="s">
        <v>478</v>
      </c>
      <c r="B154" s="129"/>
    </row>
    <row r="155" spans="1:4" ht="15.6" x14ac:dyDescent="0.25">
      <c r="A155" s="272" t="s">
        <v>473</v>
      </c>
      <c r="B155" s="129"/>
    </row>
    <row r="156" spans="1:4" ht="15.6" x14ac:dyDescent="0.25">
      <c r="A156" s="272" t="s">
        <v>155</v>
      </c>
      <c r="B156" s="129"/>
    </row>
    <row r="157" spans="1:4" ht="15.6" x14ac:dyDescent="0.25">
      <c r="A157" s="272" t="s">
        <v>157</v>
      </c>
      <c r="B157" s="129"/>
    </row>
    <row r="158" spans="1:4" ht="15.6" x14ac:dyDescent="0.25">
      <c r="A158" s="272" t="s">
        <v>161</v>
      </c>
      <c r="B158" s="129"/>
    </row>
    <row r="159" spans="1:4" ht="15.6" x14ac:dyDescent="0.25">
      <c r="A159" s="272" t="s">
        <v>168</v>
      </c>
      <c r="B159" s="129"/>
    </row>
    <row r="160" spans="1:4" ht="15.6" x14ac:dyDescent="0.25">
      <c r="A160" s="272" t="s">
        <v>164</v>
      </c>
      <c r="B160" s="129"/>
    </row>
    <row r="161" spans="1:2" ht="15.6" x14ac:dyDescent="0.25">
      <c r="A161" s="272" t="s">
        <v>174</v>
      </c>
      <c r="B161" s="129"/>
    </row>
    <row r="162" spans="1:2" ht="15.6" x14ac:dyDescent="0.25">
      <c r="A162" s="272" t="s">
        <v>482</v>
      </c>
      <c r="B162" s="129"/>
    </row>
    <row r="163" spans="1:2" ht="15.6" x14ac:dyDescent="0.25">
      <c r="A163" s="272" t="s">
        <v>489</v>
      </c>
      <c r="B163" s="129"/>
    </row>
    <row r="164" spans="1:2" ht="15.6" x14ac:dyDescent="0.25">
      <c r="A164" s="272" t="s">
        <v>165</v>
      </c>
      <c r="B164" s="129"/>
    </row>
    <row r="165" spans="1:2" ht="15.6" x14ac:dyDescent="0.25">
      <c r="A165" s="272" t="s">
        <v>166</v>
      </c>
      <c r="B165" s="129"/>
    </row>
    <row r="166" spans="1:2" ht="15.6" x14ac:dyDescent="0.25">
      <c r="A166" s="272" t="s">
        <v>168</v>
      </c>
      <c r="B166" s="129"/>
    </row>
    <row r="167" spans="1:2" ht="15.6" x14ac:dyDescent="0.25">
      <c r="A167" s="272" t="s">
        <v>504</v>
      </c>
      <c r="B167" s="129"/>
    </row>
    <row r="168" spans="1:2" ht="15.6" x14ac:dyDescent="0.25">
      <c r="A168" s="272" t="s">
        <v>490</v>
      </c>
      <c r="B168" s="129"/>
    </row>
    <row r="169" spans="1:2" ht="15.6" x14ac:dyDescent="0.25">
      <c r="A169" s="272" t="s">
        <v>166</v>
      </c>
      <c r="B169" s="129"/>
    </row>
    <row r="170" spans="1:2" ht="15.6" x14ac:dyDescent="0.25">
      <c r="A170" s="272" t="s">
        <v>490</v>
      </c>
      <c r="B170" s="129"/>
    </row>
    <row r="171" spans="1:2" ht="15.6" x14ac:dyDescent="0.25">
      <c r="A171" s="272" t="s">
        <v>169</v>
      </c>
      <c r="B171" s="129"/>
    </row>
    <row r="172" spans="1:2" ht="15.6" x14ac:dyDescent="0.25">
      <c r="A172" s="272"/>
      <c r="B172" s="129"/>
    </row>
    <row r="173" spans="1:2" ht="15.6" x14ac:dyDescent="0.25">
      <c r="A173" s="272"/>
      <c r="B173" s="129"/>
    </row>
    <row r="174" spans="1:2" x14ac:dyDescent="0.25">
      <c r="A174" s="116"/>
      <c r="B174" s="129"/>
    </row>
    <row r="175" spans="1:2" x14ac:dyDescent="0.25">
      <c r="A175" s="116"/>
      <c r="B175" s="129"/>
    </row>
    <row r="176" spans="1:2" x14ac:dyDescent="0.25">
      <c r="A176" s="116"/>
      <c r="B176" s="129"/>
    </row>
    <row r="177" spans="1:2" x14ac:dyDescent="0.25">
      <c r="A177" s="116"/>
      <c r="B177" s="129"/>
    </row>
    <row r="178" spans="1:2" x14ac:dyDescent="0.25">
      <c r="A178" s="116"/>
      <c r="B178" s="129"/>
    </row>
    <row r="179" spans="1:2" x14ac:dyDescent="0.25">
      <c r="A179" s="116"/>
      <c r="B179" s="129"/>
    </row>
    <row r="180" spans="1:2" x14ac:dyDescent="0.25">
      <c r="A180" s="116"/>
      <c r="B180" s="129"/>
    </row>
    <row r="181" spans="1:2" x14ac:dyDescent="0.25">
      <c r="A181" s="116"/>
      <c r="B181" s="129"/>
    </row>
    <row r="182" spans="1:2" x14ac:dyDescent="0.25">
      <c r="A182" s="116"/>
      <c r="B182" s="129"/>
    </row>
    <row r="183" spans="1:2" x14ac:dyDescent="0.25">
      <c r="A183" s="116"/>
      <c r="B183" s="129"/>
    </row>
    <row r="184" spans="1:2" x14ac:dyDescent="0.25">
      <c r="B184" s="129"/>
    </row>
    <row r="185" spans="1:2" x14ac:dyDescent="0.25">
      <c r="B185" s="129"/>
    </row>
    <row r="186" spans="1:2" x14ac:dyDescent="0.25">
      <c r="B186" s="129"/>
    </row>
    <row r="187" spans="1:2" x14ac:dyDescent="0.25">
      <c r="B187" s="129"/>
    </row>
    <row r="188" spans="1:2" x14ac:dyDescent="0.25">
      <c r="B188" s="129"/>
    </row>
    <row r="189" spans="1:2" x14ac:dyDescent="0.25">
      <c r="B189" s="129"/>
    </row>
    <row r="190" spans="1:2" x14ac:dyDescent="0.25">
      <c r="B190" s="129"/>
    </row>
    <row r="191" spans="1:2" x14ac:dyDescent="0.25">
      <c r="B191" s="129"/>
    </row>
  </sheetData>
  <sortState xmlns:xlrd2="http://schemas.microsoft.com/office/spreadsheetml/2017/richdata2" ref="A5:A143">
    <sortCondition ref="A143"/>
  </sortState>
  <mergeCells count="1">
    <mergeCell ref="A4:B4"/>
  </mergeCells>
  <dataValidations count="1">
    <dataValidation allowBlank="1" showErrorMessage="1" sqref="L16" xr:uid="{00000000-0002-0000-0000-000000000000}"/>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43386814-C024-49B9-92ED-F5C8D9A082DB}">
            <xm:f>'Cover Sheet'!$B$18="Fixed"</xm:f>
            <x14:dxf>
              <font>
                <color rgb="FFFF0000"/>
              </font>
              <numFmt numFmtId="0" formatCode="General"/>
            </x14:dxf>
          </x14:cfRule>
          <xm:sqref>L16</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U28"/>
  <sheetViews>
    <sheetView zoomScale="80" zoomScaleNormal="80" zoomScaleSheetLayoutView="100" workbookViewId="0"/>
  </sheetViews>
  <sheetFormatPr defaultColWidth="11.44140625" defaultRowHeight="14.4" x14ac:dyDescent="0.3"/>
  <cols>
    <col min="1" max="1" width="5" style="176" bestFit="1" customWidth="1"/>
    <col min="2" max="2" width="34.77734375" style="84" customWidth="1"/>
    <col min="3" max="3" width="39.21875" style="84" customWidth="1"/>
    <col min="4" max="4" width="14.21875" style="84" customWidth="1"/>
    <col min="5" max="5" width="12.5546875" style="84" customWidth="1"/>
    <col min="6" max="6" width="19.21875" style="84" customWidth="1"/>
    <col min="7" max="7" width="26.21875" style="84" customWidth="1"/>
    <col min="8" max="8" width="19.21875" style="84" bestFit="1" customWidth="1"/>
    <col min="9" max="9" width="21" style="84" customWidth="1"/>
    <col min="10" max="10" width="41.77734375" style="84" customWidth="1"/>
    <col min="11" max="11" width="26.77734375" style="84" customWidth="1"/>
    <col min="12" max="12" width="19.21875" style="84" bestFit="1" customWidth="1"/>
    <col min="13" max="13" width="22.5546875" style="84" customWidth="1"/>
    <col min="14" max="14" width="35.44140625" style="84" customWidth="1"/>
    <col min="15" max="15" width="12.77734375" style="84" customWidth="1"/>
    <col min="16" max="16" width="27.77734375" style="84" customWidth="1"/>
    <col min="17" max="17" width="10.44140625" style="84" customWidth="1"/>
    <col min="18" max="18" width="37.77734375" style="84" customWidth="1"/>
    <col min="19" max="19" width="16.77734375" style="84" customWidth="1"/>
    <col min="20" max="20" width="19.5546875" style="84" customWidth="1"/>
    <col min="21" max="21" width="4.77734375" style="84" customWidth="1"/>
    <col min="22" max="22" width="24" style="84" customWidth="1"/>
    <col min="23" max="23" width="5.77734375" style="84" customWidth="1"/>
    <col min="24" max="16384" width="11.44140625" style="84"/>
  </cols>
  <sheetData>
    <row r="1" spans="2:21" x14ac:dyDescent="0.3">
      <c r="B1" s="30" t="s">
        <v>0</v>
      </c>
    </row>
    <row r="2" spans="2:21" ht="15" thickBot="1" x14ac:dyDescent="0.35">
      <c r="B2" s="83" t="s">
        <v>301</v>
      </c>
      <c r="T2" s="85" t="s">
        <v>101</v>
      </c>
    </row>
    <row r="3" spans="2:21" x14ac:dyDescent="0.3">
      <c r="B3" s="83"/>
      <c r="F3" s="436" t="s">
        <v>7</v>
      </c>
      <c r="G3" s="437"/>
      <c r="H3" s="437"/>
      <c r="I3" s="437"/>
      <c r="J3" s="437"/>
      <c r="K3" s="437"/>
      <c r="L3" s="437"/>
      <c r="M3" s="437"/>
      <c r="N3" s="437"/>
      <c r="O3" s="437"/>
      <c r="P3" s="437"/>
      <c r="Q3" s="437"/>
      <c r="R3" s="437"/>
      <c r="S3" s="437"/>
      <c r="T3" s="438"/>
      <c r="U3" s="86"/>
    </row>
    <row r="4" spans="2:21" ht="15" customHeight="1" x14ac:dyDescent="0.3">
      <c r="B4" s="83"/>
      <c r="C4" s="89"/>
      <c r="F4" s="439"/>
      <c r="G4" s="440"/>
      <c r="H4" s="440"/>
      <c r="I4" s="440"/>
      <c r="J4" s="440"/>
      <c r="K4" s="440"/>
      <c r="L4" s="440"/>
      <c r="M4" s="440"/>
      <c r="N4" s="440"/>
      <c r="O4" s="440"/>
      <c r="P4" s="440"/>
      <c r="Q4" s="440"/>
      <c r="R4" s="440"/>
      <c r="S4" s="440"/>
      <c r="T4" s="441"/>
      <c r="U4" s="86"/>
    </row>
    <row r="5" spans="2:21" ht="15" customHeight="1" x14ac:dyDescent="0.3">
      <c r="B5" s="32" t="s">
        <v>8</v>
      </c>
      <c r="C5" s="33">
        <f>VLOOKUP(B5,'Cover Sheet'!$A$5:$B$16,2,FALSE)</f>
        <v>0</v>
      </c>
      <c r="D5" s="57"/>
      <c r="F5" s="439"/>
      <c r="G5" s="440"/>
      <c r="H5" s="440"/>
      <c r="I5" s="440"/>
      <c r="J5" s="440"/>
      <c r="K5" s="440"/>
      <c r="L5" s="440"/>
      <c r="M5" s="440"/>
      <c r="N5" s="440"/>
      <c r="O5" s="440"/>
      <c r="P5" s="440"/>
      <c r="Q5" s="440"/>
      <c r="R5" s="440"/>
      <c r="S5" s="440"/>
      <c r="T5" s="441"/>
      <c r="U5" s="86"/>
    </row>
    <row r="6" spans="2:21" ht="15" customHeight="1" x14ac:dyDescent="0.3">
      <c r="B6" s="32" t="s">
        <v>10</v>
      </c>
      <c r="C6" s="33">
        <f>VLOOKUP(B6,'Cover Sheet'!$A$5:$B$16,2,FALSE)</f>
        <v>0</v>
      </c>
      <c r="D6" s="57"/>
      <c r="F6" s="439"/>
      <c r="G6" s="440"/>
      <c r="H6" s="440"/>
      <c r="I6" s="440"/>
      <c r="J6" s="440"/>
      <c r="K6" s="440"/>
      <c r="L6" s="440"/>
      <c r="M6" s="440"/>
      <c r="N6" s="440"/>
      <c r="O6" s="440"/>
      <c r="P6" s="440"/>
      <c r="Q6" s="440"/>
      <c r="R6" s="440"/>
      <c r="S6" s="440"/>
      <c r="T6" s="441"/>
      <c r="U6" s="86"/>
    </row>
    <row r="7" spans="2:21" ht="15" customHeight="1" x14ac:dyDescent="0.3">
      <c r="B7" s="32" t="s">
        <v>94</v>
      </c>
      <c r="C7" s="131">
        <f>VLOOKUP(B7,'Cover Sheet'!$A$5:$B$16,2,FALSE)</f>
        <v>0</v>
      </c>
      <c r="D7" s="162"/>
      <c r="F7" s="439"/>
      <c r="G7" s="440"/>
      <c r="H7" s="440"/>
      <c r="I7" s="440"/>
      <c r="J7" s="440"/>
      <c r="K7" s="440"/>
      <c r="L7" s="440"/>
      <c r="M7" s="440"/>
      <c r="N7" s="440"/>
      <c r="O7" s="440"/>
      <c r="P7" s="440"/>
      <c r="Q7" s="440"/>
      <c r="R7" s="440"/>
      <c r="S7" s="440"/>
      <c r="T7" s="441"/>
      <c r="U7" s="86"/>
    </row>
    <row r="8" spans="2:21" ht="15" customHeight="1" x14ac:dyDescent="0.3">
      <c r="B8" s="32" t="s">
        <v>334</v>
      </c>
      <c r="C8" s="33">
        <f>VLOOKUP(B8,'Cover Sheet'!$A$5:$B$16,2,FALSE)</f>
        <v>0</v>
      </c>
      <c r="D8" s="57"/>
      <c r="F8" s="439"/>
      <c r="G8" s="440"/>
      <c r="H8" s="440"/>
      <c r="I8" s="440"/>
      <c r="J8" s="440"/>
      <c r="K8" s="440"/>
      <c r="L8" s="440"/>
      <c r="M8" s="440"/>
      <c r="N8" s="440"/>
      <c r="O8" s="440"/>
      <c r="P8" s="440"/>
      <c r="Q8" s="440"/>
      <c r="R8" s="440"/>
      <c r="S8" s="440"/>
      <c r="T8" s="441"/>
      <c r="U8" s="86"/>
    </row>
    <row r="9" spans="2:21" ht="15" customHeight="1" thickBot="1" x14ac:dyDescent="0.35">
      <c r="B9" s="32" t="s">
        <v>12</v>
      </c>
      <c r="C9" s="131">
        <f>VLOOKUP(B9,'Cover Sheet'!$A$5:$B$16,2,FALSE)</f>
        <v>0</v>
      </c>
      <c r="D9" s="162"/>
      <c r="F9" s="442"/>
      <c r="G9" s="443"/>
      <c r="H9" s="443"/>
      <c r="I9" s="443"/>
      <c r="J9" s="443"/>
      <c r="K9" s="443"/>
      <c r="L9" s="443"/>
      <c r="M9" s="443"/>
      <c r="N9" s="443"/>
      <c r="O9" s="443"/>
      <c r="P9" s="443"/>
      <c r="Q9" s="443"/>
      <c r="R9" s="443"/>
      <c r="S9" s="443"/>
      <c r="T9" s="444"/>
      <c r="U9" s="86"/>
    </row>
    <row r="10" spans="2:21" x14ac:dyDescent="0.3">
      <c r="B10" s="30" t="s">
        <v>232</v>
      </c>
      <c r="C10" s="33">
        <f>VLOOKUP(B10,'Cover Sheet'!$A$5:$B$16,2,FALSE)</f>
        <v>0</v>
      </c>
      <c r="D10" s="57"/>
    </row>
    <row r="11" spans="2:21" ht="15" thickBot="1" x14ac:dyDescent="0.35">
      <c r="B11" s="83"/>
    </row>
    <row r="12" spans="2:21" ht="15" thickBot="1" x14ac:dyDescent="0.35">
      <c r="C12" s="451" t="s">
        <v>102</v>
      </c>
      <c r="D12" s="452"/>
      <c r="E12" s="452"/>
      <c r="F12" s="452"/>
      <c r="G12" s="452"/>
      <c r="H12" s="452"/>
      <c r="I12" s="452"/>
      <c r="J12" s="452"/>
      <c r="K12" s="452"/>
      <c r="L12" s="452"/>
      <c r="M12" s="452"/>
      <c r="N12" s="452"/>
      <c r="O12" s="453"/>
      <c r="P12" s="445" t="s">
        <v>103</v>
      </c>
      <c r="Q12" s="446"/>
      <c r="R12" s="446"/>
      <c r="S12" s="446"/>
      <c r="T12" s="447"/>
    </row>
    <row r="13" spans="2:21" s="91" customFormat="1" ht="48.75" customHeight="1" thickBot="1" x14ac:dyDescent="0.35">
      <c r="B13" s="87" t="s">
        <v>104</v>
      </c>
      <c r="C13" s="87" t="s">
        <v>122</v>
      </c>
      <c r="D13" s="87" t="s">
        <v>105</v>
      </c>
      <c r="E13" s="90" t="s">
        <v>106</v>
      </c>
      <c r="F13" s="101" t="s">
        <v>243</v>
      </c>
      <c r="G13" s="448" t="s">
        <v>107</v>
      </c>
      <c r="H13" s="449"/>
      <c r="I13" s="450"/>
      <c r="J13" s="87" t="s">
        <v>239</v>
      </c>
      <c r="K13" s="448" t="s">
        <v>108</v>
      </c>
      <c r="L13" s="449"/>
      <c r="M13" s="450"/>
      <c r="N13" s="87" t="s">
        <v>240</v>
      </c>
      <c r="O13" s="87" t="s">
        <v>109</v>
      </c>
      <c r="P13" s="87" t="s">
        <v>127</v>
      </c>
      <c r="Q13" s="87" t="s">
        <v>387</v>
      </c>
      <c r="R13" s="87" t="s">
        <v>388</v>
      </c>
      <c r="S13" s="87" t="s">
        <v>362</v>
      </c>
      <c r="T13" s="87" t="s">
        <v>110</v>
      </c>
    </row>
    <row r="14" spans="2:21" x14ac:dyDescent="0.3">
      <c r="G14" s="238" t="s">
        <v>256</v>
      </c>
      <c r="H14" s="238" t="s">
        <v>259</v>
      </c>
      <c r="I14" s="238" t="s">
        <v>141</v>
      </c>
      <c r="J14" s="318"/>
      <c r="K14" s="238" t="s">
        <v>256</v>
      </c>
      <c r="L14" s="238" t="s">
        <v>259</v>
      </c>
      <c r="M14" s="238" t="s">
        <v>141</v>
      </c>
      <c r="P14" s="92"/>
      <c r="Q14" s="92"/>
      <c r="R14" s="92"/>
      <c r="S14" s="92"/>
    </row>
    <row r="15" spans="2:21" x14ac:dyDescent="0.3">
      <c r="B15" s="303"/>
      <c r="C15" s="306"/>
      <c r="D15" s="191"/>
      <c r="E15" s="184"/>
      <c r="F15" s="184"/>
      <c r="G15" s="247"/>
      <c r="H15" s="247"/>
      <c r="I15" s="247"/>
      <c r="J15" s="199"/>
      <c r="K15" s="247"/>
      <c r="L15" s="247"/>
      <c r="M15" s="247"/>
      <c r="N15" s="199"/>
      <c r="O15" s="324"/>
      <c r="P15" s="180"/>
      <c r="Q15" s="247"/>
      <c r="R15" s="199"/>
      <c r="S15" s="198"/>
      <c r="T15" s="180"/>
    </row>
    <row r="16" spans="2:21" x14ac:dyDescent="0.3">
      <c r="B16" s="303"/>
      <c r="C16" s="306"/>
      <c r="D16" s="191"/>
      <c r="E16" s="184"/>
      <c r="F16" s="184"/>
      <c r="G16" s="247"/>
      <c r="H16" s="247"/>
      <c r="I16" s="247"/>
      <c r="J16" s="199"/>
      <c r="K16" s="247"/>
      <c r="L16" s="247"/>
      <c r="M16" s="247"/>
      <c r="N16" s="199"/>
      <c r="O16" s="324"/>
      <c r="P16" s="304"/>
      <c r="Q16" s="247"/>
      <c r="R16" s="199"/>
      <c r="S16" s="198"/>
      <c r="T16" s="304"/>
    </row>
    <row r="17" spans="1:20" x14ac:dyDescent="0.3">
      <c r="B17" s="306"/>
      <c r="C17" s="306"/>
      <c r="D17" s="191"/>
      <c r="E17" s="184"/>
      <c r="F17" s="184"/>
      <c r="G17" s="247"/>
      <c r="H17" s="247"/>
      <c r="I17" s="247"/>
      <c r="J17" s="199"/>
      <c r="K17" s="247"/>
      <c r="L17" s="247"/>
      <c r="M17" s="247"/>
      <c r="N17" s="199"/>
      <c r="O17" s="324"/>
      <c r="P17" s="180"/>
      <c r="Q17" s="247"/>
      <c r="R17" s="199"/>
      <c r="S17" s="198"/>
      <c r="T17" s="180"/>
    </row>
    <row r="18" spans="1:20" x14ac:dyDescent="0.3">
      <c r="B18" s="306"/>
      <c r="C18" s="306"/>
      <c r="D18" s="191"/>
      <c r="E18" s="184"/>
      <c r="F18" s="184"/>
      <c r="G18" s="247"/>
      <c r="H18" s="247"/>
      <c r="I18" s="247"/>
      <c r="J18" s="199"/>
      <c r="K18" s="247"/>
      <c r="L18" s="247"/>
      <c r="M18" s="247"/>
      <c r="N18" s="199"/>
      <c r="O18" s="324"/>
      <c r="P18" s="180"/>
      <c r="Q18" s="247"/>
      <c r="R18" s="199"/>
      <c r="S18" s="198"/>
      <c r="T18" s="180"/>
    </row>
    <row r="19" spans="1:20" x14ac:dyDescent="0.3">
      <c r="B19" s="306"/>
      <c r="C19" s="306"/>
      <c r="D19" s="191"/>
      <c r="E19" s="184"/>
      <c r="F19" s="184"/>
      <c r="G19" s="247"/>
      <c r="H19" s="247"/>
      <c r="I19" s="247"/>
      <c r="J19" s="199"/>
      <c r="K19" s="247"/>
      <c r="L19" s="247"/>
      <c r="M19" s="247"/>
      <c r="N19" s="199"/>
      <c r="O19" s="324"/>
      <c r="P19" s="180"/>
      <c r="Q19" s="247"/>
      <c r="R19" s="199"/>
      <c r="S19" s="198"/>
      <c r="T19" s="323"/>
    </row>
    <row r="20" spans="1:20" x14ac:dyDescent="0.3">
      <c r="B20" s="306"/>
      <c r="C20" s="306"/>
      <c r="D20" s="191"/>
      <c r="E20" s="184"/>
      <c r="F20" s="184"/>
      <c r="G20" s="247"/>
      <c r="H20" s="247"/>
      <c r="I20" s="247"/>
      <c r="J20" s="199"/>
      <c r="K20" s="247"/>
      <c r="L20" s="247"/>
      <c r="M20" s="247"/>
      <c r="N20" s="199"/>
      <c r="O20" s="324"/>
      <c r="P20" s="180"/>
      <c r="Q20" s="247"/>
      <c r="R20" s="199"/>
      <c r="S20" s="198"/>
      <c r="T20" s="180"/>
    </row>
    <row r="21" spans="1:20" x14ac:dyDescent="0.3">
      <c r="B21" s="306"/>
      <c r="C21" s="306"/>
      <c r="D21" s="191"/>
      <c r="E21" s="184"/>
      <c r="F21" s="184"/>
      <c r="G21" s="247"/>
      <c r="H21" s="247"/>
      <c r="I21" s="247"/>
      <c r="J21" s="199"/>
      <c r="K21" s="247"/>
      <c r="L21" s="247"/>
      <c r="M21" s="247"/>
      <c r="N21" s="199"/>
      <c r="O21" s="324"/>
      <c r="P21" s="180"/>
      <c r="Q21" s="247"/>
      <c r="R21" s="199"/>
      <c r="S21" s="198"/>
      <c r="T21" s="180"/>
    </row>
    <row r="22" spans="1:20" x14ac:dyDescent="0.3">
      <c r="B22" s="306"/>
      <c r="C22" s="306"/>
      <c r="D22" s="191"/>
      <c r="E22" s="184"/>
      <c r="F22" s="184"/>
      <c r="G22" s="247"/>
      <c r="H22" s="247"/>
      <c r="I22" s="247"/>
      <c r="J22" s="199"/>
      <c r="K22" s="247"/>
      <c r="L22" s="247"/>
      <c r="M22" s="247"/>
      <c r="N22" s="199"/>
      <c r="O22" s="324"/>
      <c r="P22" s="180"/>
      <c r="Q22" s="247"/>
      <c r="R22" s="199"/>
      <c r="S22" s="198"/>
      <c r="T22" s="180"/>
    </row>
    <row r="23" spans="1:20" x14ac:dyDescent="0.3">
      <c r="B23" s="306"/>
      <c r="C23" s="306"/>
      <c r="D23" s="191"/>
      <c r="E23" s="184"/>
      <c r="F23" s="184"/>
      <c r="G23" s="247"/>
      <c r="H23" s="247"/>
      <c r="I23" s="247"/>
      <c r="J23" s="199"/>
      <c r="K23" s="247"/>
      <c r="L23" s="247"/>
      <c r="M23" s="247"/>
      <c r="N23" s="199"/>
      <c r="O23" s="324"/>
      <c r="P23" s="180"/>
      <c r="Q23" s="247"/>
      <c r="R23" s="199"/>
      <c r="S23" s="198"/>
      <c r="T23" s="180"/>
    </row>
    <row r="24" spans="1:20" x14ac:dyDescent="0.3">
      <c r="B24" s="306"/>
      <c r="C24" s="306"/>
      <c r="D24" s="191"/>
      <c r="E24" s="184"/>
      <c r="F24" s="184"/>
      <c r="G24" s="247"/>
      <c r="H24" s="247"/>
      <c r="I24" s="247"/>
      <c r="J24" s="199"/>
      <c r="K24" s="247"/>
      <c r="L24" s="247"/>
      <c r="M24" s="247"/>
      <c r="N24" s="199"/>
      <c r="O24" s="324"/>
      <c r="P24" s="180"/>
      <c r="Q24" s="247"/>
      <c r="R24" s="199"/>
      <c r="S24" s="198"/>
      <c r="T24" s="180"/>
    </row>
    <row r="25" spans="1:20" x14ac:dyDescent="0.3">
      <c r="B25" s="306"/>
      <c r="C25" s="306"/>
      <c r="D25" s="191"/>
      <c r="E25" s="184"/>
      <c r="F25" s="184"/>
      <c r="G25" s="247"/>
      <c r="H25" s="247"/>
      <c r="I25" s="247"/>
      <c r="J25" s="199"/>
      <c r="K25" s="247"/>
      <c r="L25" s="247"/>
      <c r="M25" s="247"/>
      <c r="N25" s="199"/>
      <c r="O25" s="324"/>
      <c r="P25" s="180"/>
      <c r="Q25" s="247"/>
      <c r="R25" s="199"/>
      <c r="S25" s="198"/>
      <c r="T25" s="180"/>
    </row>
    <row r="26" spans="1:20" ht="15" thickBot="1" x14ac:dyDescent="0.35">
      <c r="A26" s="176">
        <v>7000</v>
      </c>
      <c r="B26" s="192" t="s">
        <v>252</v>
      </c>
      <c r="C26" s="99"/>
      <c r="D26" s="99"/>
      <c r="E26" s="99"/>
      <c r="F26" s="99"/>
      <c r="G26" s="193"/>
      <c r="H26" s="193"/>
      <c r="I26" s="194">
        <f>SUM(I15:I25)</f>
        <v>0</v>
      </c>
      <c r="J26" s="195"/>
      <c r="K26" s="196"/>
      <c r="L26" s="196"/>
      <c r="M26" s="194">
        <f>SUM(M15:M25)</f>
        <v>0</v>
      </c>
      <c r="N26" s="187"/>
      <c r="O26" s="197">
        <f>COUNT(O15:O25)</f>
        <v>0</v>
      </c>
      <c r="P26" s="99"/>
      <c r="Q26" s="99"/>
      <c r="R26" s="99"/>
      <c r="S26" s="99"/>
      <c r="T26" s="99"/>
    </row>
    <row r="27" spans="1:20" ht="15" thickTop="1" x14ac:dyDescent="0.3"/>
    <row r="28" spans="1:20" x14ac:dyDescent="0.3">
      <c r="B28" s="94" t="s">
        <v>62</v>
      </c>
    </row>
  </sheetData>
  <sheetProtection algorithmName="SHA-512" hashValue="6yYjK2OfU2Asdv7u5bk/VPWqzc+0UMYjqrSwyaVDyT9sPz0ZrSTyJS/1L5z/PG8WF/UZG46379DcAc49T8aX6Q==" saltValue="nablzZWEXS1erjzG1vzVMA==" spinCount="100000" sheet="1" objects="1" scenarios="1" formatColumns="0" insertRows="0"/>
  <protectedRanges>
    <protectedRange sqref="B15:T25" name="Range1"/>
  </protectedRanges>
  <mergeCells count="5">
    <mergeCell ref="F3:T9"/>
    <mergeCell ref="P12:T12"/>
    <mergeCell ref="G13:I13"/>
    <mergeCell ref="K13:M13"/>
    <mergeCell ref="C12:O12"/>
  </mergeCells>
  <dataValidations xWindow="584" yWindow="498" count="7">
    <dataValidation allowBlank="1" showErrorMessage="1" prompt="_x000a_" sqref="B3" xr:uid="{00000000-0002-0000-0900-000000000000}"/>
    <dataValidation allowBlank="1" showInputMessage="1" showErrorMessage="1" prompt="This form collects information on the repo agreements entered into during the reporting period by a repo seller. _x000a_" sqref="B2" xr:uid="{00000000-0002-0000-0900-000001000000}"/>
    <dataValidation allowBlank="1" showErrorMessage="1" sqref="B12:T13 C15:C25" xr:uid="{00000000-0002-0000-0900-000002000000}"/>
    <dataValidation type="date" operator="greaterThan" allowBlank="1" showErrorMessage="1" sqref="N15:N25 R15:R25 J15:J25" xr:uid="{00000000-0002-0000-0900-000003000000}">
      <formula1>1</formula1>
    </dataValidation>
    <dataValidation type="decimal" allowBlank="1" showInputMessage="1" showErrorMessage="1" errorTitle="Error" error="Please enter numerical values" sqref="Q15:Q25" xr:uid="{00000000-0002-0000-0900-000004000000}">
      <formula1>-10000000000000000</formula1>
      <formula2>1000000000000000000</formula2>
    </dataValidation>
    <dataValidation type="decimal" allowBlank="1" showInputMessage="1" showErrorMessage="1" errorTitle="Error" error="Please enter numerical values" sqref="G15:I25 K15:M25" xr:uid="{00000000-0002-0000-0900-000005000000}">
      <formula1>-100000000000000000</formula1>
      <formula2>1000000000000000000</formula2>
    </dataValidation>
    <dataValidation type="decimal" allowBlank="1" showInputMessage="1" showErrorMessage="1" errorTitle="Error" error="Please enter numerical values" sqref="O15:O25" xr:uid="{00000000-0002-0000-0900-000006000000}">
      <formula1>-1000000000000000000</formula1>
      <formula2>1000000000000000000</formula2>
    </dataValidation>
  </dataValidations>
  <pageMargins left="0.7" right="0.7" top="0.75" bottom="0.75" header="0.3" footer="0.3"/>
  <pageSetup paperSize="5" scale="39" orientation="landscape" r:id="rId1"/>
  <extLst>
    <ext xmlns:x14="http://schemas.microsoft.com/office/spreadsheetml/2009/9/main" uri="{CCE6A557-97BC-4b89-ADB6-D9C93CAAB3DF}">
      <x14:dataValidations xmlns:xm="http://schemas.microsoft.com/office/excel/2006/main" xWindow="584" yWindow="498" count="4">
        <x14:dataValidation type="list" allowBlank="1" showInputMessage="1" showErrorMessage="1" error="Please use drop down list" xr:uid="{00000000-0002-0000-0900-000007000000}">
          <x14:formula1>
            <xm:f>'Data Validation'!$D$22:$D$23</xm:f>
          </x14:formula1>
          <xm:sqref>D15:D25</xm:sqref>
        </x14:dataValidation>
        <x14:dataValidation type="list" allowBlank="1" showInputMessage="1" showErrorMessage="1" error="Please use drop down list" xr:uid="{00000000-0002-0000-0900-000008000000}">
          <x14:formula1>
            <xm:f>'Data Validation'!$F$12:$F$13</xm:f>
          </x14:formula1>
          <xm:sqref>F15:F25</xm:sqref>
        </x14:dataValidation>
        <x14:dataValidation type="list" allowBlank="1" showInputMessage="1" showErrorMessage="1" error="Please use drop down list" xr:uid="{00000000-0002-0000-0900-000009000000}">
          <x14:formula1>
            <xm:f>'Data Validation'!$H$12:$H$14</xm:f>
          </x14:formula1>
          <xm:sqref>S15:S25</xm:sqref>
        </x14:dataValidation>
        <x14:dataValidation type="list" allowBlank="1" showInputMessage="1" showErrorMessage="1" error="Please use drop down list" xr:uid="{00000000-0002-0000-0900-00000A000000}">
          <x14:formula1>
            <xm:f>'Data Validation'!$L$5:$L$12</xm:f>
          </x14:formula1>
          <xm:sqref>E15:E25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R31"/>
  <sheetViews>
    <sheetView zoomScale="80" zoomScaleNormal="80" zoomScaleSheetLayoutView="100" zoomScalePageLayoutView="25" workbookViewId="0"/>
  </sheetViews>
  <sheetFormatPr defaultColWidth="11.44140625" defaultRowHeight="14.4" x14ac:dyDescent="0.3"/>
  <cols>
    <col min="1" max="1" width="5" style="172" bestFit="1" customWidth="1"/>
    <col min="2" max="2" width="33.44140625" style="84" customWidth="1"/>
    <col min="3" max="3" width="42.77734375" style="84" customWidth="1"/>
    <col min="4" max="4" width="24.77734375" style="84" customWidth="1"/>
    <col min="5" max="5" width="13.77734375" style="84" customWidth="1"/>
    <col min="6" max="6" width="44" style="84" customWidth="1"/>
    <col min="7" max="7" width="10.21875" style="84" customWidth="1"/>
    <col min="8" max="8" width="41.77734375" style="84" customWidth="1"/>
    <col min="9" max="9" width="14.77734375" style="84" bestFit="1" customWidth="1"/>
    <col min="10" max="10" width="15.21875" style="84" bestFit="1" customWidth="1"/>
    <col min="11" max="11" width="19.77734375" style="84" customWidth="1"/>
    <col min="12" max="12" width="15" style="84" customWidth="1"/>
    <col min="13" max="13" width="15.44140625" style="84" customWidth="1"/>
    <col min="14" max="15" width="11.44140625" style="84"/>
    <col min="16" max="16" width="21.44140625" style="84" customWidth="1"/>
    <col min="17" max="18" width="27" style="84" customWidth="1"/>
    <col min="19" max="16384" width="11.44140625" style="84"/>
  </cols>
  <sheetData>
    <row r="1" spans="1:18" x14ac:dyDescent="0.3">
      <c r="B1" s="30" t="s">
        <v>0</v>
      </c>
    </row>
    <row r="2" spans="1:18" ht="15" thickBot="1" x14ac:dyDescent="0.35">
      <c r="B2" s="83" t="s">
        <v>307</v>
      </c>
      <c r="C2" s="83"/>
      <c r="D2" s="83"/>
      <c r="E2" s="83"/>
      <c r="I2" s="57"/>
      <c r="J2" s="57"/>
      <c r="P2" s="85" t="s">
        <v>121</v>
      </c>
    </row>
    <row r="3" spans="1:18" ht="15" customHeight="1" x14ac:dyDescent="0.3">
      <c r="B3" s="83"/>
      <c r="C3" s="83"/>
      <c r="D3" s="83"/>
      <c r="E3" s="436" t="s">
        <v>7</v>
      </c>
      <c r="F3" s="437"/>
      <c r="G3" s="437"/>
      <c r="H3" s="437"/>
      <c r="I3" s="437"/>
      <c r="J3" s="437"/>
      <c r="K3" s="437"/>
      <c r="L3" s="437"/>
      <c r="M3" s="437"/>
      <c r="N3" s="437"/>
      <c r="O3" s="437"/>
      <c r="P3" s="438"/>
    </row>
    <row r="4" spans="1:18" ht="15" customHeight="1" x14ac:dyDescent="0.3">
      <c r="B4" s="83"/>
      <c r="C4" s="83"/>
      <c r="D4" s="83"/>
      <c r="E4" s="439"/>
      <c r="F4" s="440"/>
      <c r="G4" s="440"/>
      <c r="H4" s="440"/>
      <c r="I4" s="440"/>
      <c r="J4" s="440"/>
      <c r="K4" s="440"/>
      <c r="L4" s="440"/>
      <c r="M4" s="440"/>
      <c r="N4" s="440"/>
      <c r="O4" s="440"/>
      <c r="P4" s="441"/>
    </row>
    <row r="5" spans="1:18" ht="15" customHeight="1" x14ac:dyDescent="0.3">
      <c r="B5" s="32" t="s">
        <v>8</v>
      </c>
      <c r="C5" s="95">
        <f>VLOOKUP(B5,'Cover Sheet'!$A$5:$B$16,2,FALSE)</f>
        <v>0</v>
      </c>
      <c r="D5" s="57"/>
      <c r="E5" s="439"/>
      <c r="F5" s="440"/>
      <c r="G5" s="440"/>
      <c r="H5" s="440"/>
      <c r="I5" s="440"/>
      <c r="J5" s="440"/>
      <c r="K5" s="440"/>
      <c r="L5" s="440"/>
      <c r="M5" s="440"/>
      <c r="N5" s="440"/>
      <c r="O5" s="440"/>
      <c r="P5" s="441"/>
      <c r="Q5" s="86"/>
      <c r="R5" s="86"/>
    </row>
    <row r="6" spans="1:18" ht="15" customHeight="1" x14ac:dyDescent="0.3">
      <c r="B6" s="32" t="s">
        <v>10</v>
      </c>
      <c r="C6" s="95">
        <f>VLOOKUP(B6,'Cover Sheet'!$A$5:$B$16,2,FALSE)</f>
        <v>0</v>
      </c>
      <c r="D6" s="57"/>
      <c r="E6" s="439"/>
      <c r="F6" s="440"/>
      <c r="G6" s="440"/>
      <c r="H6" s="440"/>
      <c r="I6" s="440"/>
      <c r="J6" s="440"/>
      <c r="K6" s="440"/>
      <c r="L6" s="440"/>
      <c r="M6" s="440"/>
      <c r="N6" s="440"/>
      <c r="O6" s="440"/>
      <c r="P6" s="441"/>
      <c r="Q6" s="86"/>
      <c r="R6" s="86"/>
    </row>
    <row r="7" spans="1:18" ht="15" customHeight="1" x14ac:dyDescent="0.3">
      <c r="B7" s="32" t="s">
        <v>94</v>
      </c>
      <c r="C7" s="133">
        <f>VLOOKUP(B7,'Cover Sheet'!$A$5:$B$16,2,FALSE)</f>
        <v>0</v>
      </c>
      <c r="D7" s="96"/>
      <c r="E7" s="439"/>
      <c r="F7" s="440"/>
      <c r="G7" s="440"/>
      <c r="H7" s="440"/>
      <c r="I7" s="440"/>
      <c r="J7" s="440"/>
      <c r="K7" s="440"/>
      <c r="L7" s="440"/>
      <c r="M7" s="440"/>
      <c r="N7" s="440"/>
      <c r="O7" s="440"/>
      <c r="P7" s="441"/>
      <c r="R7" s="86"/>
    </row>
    <row r="8" spans="1:18" ht="15" customHeight="1" x14ac:dyDescent="0.3">
      <c r="B8" s="32" t="s">
        <v>334</v>
      </c>
      <c r="C8" s="95">
        <f>VLOOKUP(B8,'Cover Sheet'!$A$5:$B$16,2,FALSE)</f>
        <v>0</v>
      </c>
      <c r="D8" s="96"/>
      <c r="E8" s="439"/>
      <c r="F8" s="440"/>
      <c r="G8" s="440"/>
      <c r="H8" s="440"/>
      <c r="I8" s="440"/>
      <c r="J8" s="440"/>
      <c r="K8" s="440"/>
      <c r="L8" s="440"/>
      <c r="M8" s="440"/>
      <c r="N8" s="440"/>
      <c r="O8" s="440"/>
      <c r="P8" s="441"/>
      <c r="R8" s="86"/>
    </row>
    <row r="9" spans="1:18" ht="15" customHeight="1" x14ac:dyDescent="0.3">
      <c r="B9" s="32" t="s">
        <v>12</v>
      </c>
      <c r="C9" s="133">
        <f>VLOOKUP(B9,'Cover Sheet'!$A$5:$B$16,2,FALSE)</f>
        <v>0</v>
      </c>
      <c r="D9" s="57"/>
      <c r="E9" s="439"/>
      <c r="F9" s="440"/>
      <c r="G9" s="440"/>
      <c r="H9" s="440"/>
      <c r="I9" s="440"/>
      <c r="J9" s="440"/>
      <c r="K9" s="440"/>
      <c r="L9" s="440"/>
      <c r="M9" s="440"/>
      <c r="N9" s="440"/>
      <c r="O9" s="440"/>
      <c r="P9" s="441"/>
      <c r="R9" s="86"/>
    </row>
    <row r="10" spans="1:18" ht="15" customHeight="1" x14ac:dyDescent="0.3">
      <c r="B10" s="30" t="s">
        <v>232</v>
      </c>
      <c r="C10" s="95">
        <f>VLOOKUP(B10,'Cover Sheet'!$A$5:$B$16,2,FALSE)</f>
        <v>0</v>
      </c>
      <c r="D10" s="96"/>
      <c r="E10" s="439"/>
      <c r="F10" s="440"/>
      <c r="G10" s="440"/>
      <c r="H10" s="440"/>
      <c r="I10" s="440"/>
      <c r="J10" s="440"/>
      <c r="K10" s="440"/>
      <c r="L10" s="440"/>
      <c r="M10" s="440"/>
      <c r="N10" s="440"/>
      <c r="O10" s="440"/>
      <c r="P10" s="441"/>
      <c r="R10" s="86"/>
    </row>
    <row r="11" spans="1:18" ht="15" customHeight="1" thickBot="1" x14ac:dyDescent="0.35">
      <c r="E11" s="442"/>
      <c r="F11" s="443"/>
      <c r="G11" s="443"/>
      <c r="H11" s="443"/>
      <c r="I11" s="443"/>
      <c r="J11" s="443"/>
      <c r="K11" s="443"/>
      <c r="L11" s="443"/>
      <c r="M11" s="443"/>
      <c r="N11" s="443"/>
      <c r="O11" s="443"/>
      <c r="P11" s="444"/>
      <c r="Q11" s="86"/>
      <c r="R11" s="86"/>
    </row>
    <row r="12" spans="1:18" ht="15" thickBot="1" x14ac:dyDescent="0.35"/>
    <row r="13" spans="1:18" s="88" customFormat="1" ht="50.25" customHeight="1" thickBot="1" x14ac:dyDescent="0.35">
      <c r="A13" s="91"/>
      <c r="B13" s="87" t="s">
        <v>237</v>
      </c>
      <c r="C13" s="87" t="s">
        <v>122</v>
      </c>
      <c r="D13" s="87" t="s">
        <v>104</v>
      </c>
      <c r="E13" s="87" t="s">
        <v>277</v>
      </c>
      <c r="F13" s="102" t="s">
        <v>127</v>
      </c>
      <c r="G13" s="102" t="s">
        <v>361</v>
      </c>
      <c r="H13" s="87" t="s">
        <v>388</v>
      </c>
      <c r="I13" s="87" t="s">
        <v>362</v>
      </c>
      <c r="J13" s="87" t="s">
        <v>136</v>
      </c>
      <c r="K13" s="87" t="s">
        <v>278</v>
      </c>
      <c r="L13" s="87" t="s">
        <v>90</v>
      </c>
      <c r="M13" s="90" t="s">
        <v>315</v>
      </c>
      <c r="N13" s="87" t="s">
        <v>271</v>
      </c>
      <c r="O13" s="87" t="s">
        <v>111</v>
      </c>
      <c r="P13" s="87" t="s">
        <v>255</v>
      </c>
      <c r="Q13" s="87" t="s">
        <v>280</v>
      </c>
      <c r="R13" s="87" t="s">
        <v>281</v>
      </c>
    </row>
    <row r="14" spans="1:18" s="228" customFormat="1" x14ac:dyDescent="0.3">
      <c r="A14" s="176"/>
      <c r="B14" s="199"/>
      <c r="C14" s="303"/>
      <c r="D14" s="303"/>
      <c r="E14" s="184"/>
      <c r="F14" s="303"/>
      <c r="G14" s="247"/>
      <c r="H14" s="199"/>
      <c r="I14" s="198"/>
      <c r="J14" s="184"/>
      <c r="K14" s="184"/>
      <c r="L14" s="247"/>
      <c r="M14" s="247"/>
      <c r="N14" s="247"/>
      <c r="O14" s="299"/>
      <c r="P14" s="247"/>
      <c r="Q14" s="184"/>
      <c r="R14" s="184"/>
    </row>
    <row r="15" spans="1:18" s="228" customFormat="1" x14ac:dyDescent="0.3">
      <c r="A15" s="176"/>
      <c r="B15" s="199"/>
      <c r="C15" s="303"/>
      <c r="D15" s="303"/>
      <c r="E15" s="184"/>
      <c r="F15" s="303"/>
      <c r="G15" s="247"/>
      <c r="H15" s="199"/>
      <c r="I15" s="198"/>
      <c r="J15" s="184"/>
      <c r="K15" s="184"/>
      <c r="L15" s="247"/>
      <c r="M15" s="247"/>
      <c r="N15" s="247"/>
      <c r="O15" s="299"/>
      <c r="P15" s="247"/>
      <c r="Q15" s="184"/>
      <c r="R15" s="184"/>
    </row>
    <row r="16" spans="1:18" s="228" customFormat="1" x14ac:dyDescent="0.3">
      <c r="A16" s="176"/>
      <c r="B16" s="199"/>
      <c r="C16" s="303"/>
      <c r="D16" s="303"/>
      <c r="E16" s="184"/>
      <c r="F16" s="303"/>
      <c r="G16" s="247"/>
      <c r="H16" s="199"/>
      <c r="I16" s="198"/>
      <c r="J16" s="184"/>
      <c r="K16" s="303"/>
      <c r="L16" s="247"/>
      <c r="M16" s="247"/>
      <c r="N16" s="247"/>
      <c r="O16" s="299"/>
      <c r="P16" s="247"/>
      <c r="Q16" s="184"/>
      <c r="R16" s="184"/>
    </row>
    <row r="17" spans="1:18" s="228" customFormat="1" x14ac:dyDescent="0.3">
      <c r="A17" s="176"/>
      <c r="B17" s="199"/>
      <c r="C17" s="303"/>
      <c r="D17" s="303"/>
      <c r="E17" s="184"/>
      <c r="F17" s="303"/>
      <c r="G17" s="247"/>
      <c r="H17" s="199"/>
      <c r="I17" s="198"/>
      <c r="J17" s="184"/>
      <c r="K17" s="184"/>
      <c r="L17" s="247"/>
      <c r="M17" s="247"/>
      <c r="N17" s="247"/>
      <c r="O17" s="299"/>
      <c r="P17" s="247"/>
      <c r="Q17" s="184"/>
      <c r="R17" s="184"/>
    </row>
    <row r="18" spans="1:18" s="228" customFormat="1" x14ac:dyDescent="0.3">
      <c r="A18" s="176"/>
      <c r="B18" s="199"/>
      <c r="C18" s="303"/>
      <c r="D18" s="303"/>
      <c r="E18" s="184"/>
      <c r="F18" s="303"/>
      <c r="G18" s="247"/>
      <c r="H18" s="199"/>
      <c r="I18" s="198"/>
      <c r="J18" s="184"/>
      <c r="K18" s="184"/>
      <c r="L18" s="247"/>
      <c r="M18" s="247"/>
      <c r="N18" s="247"/>
      <c r="O18" s="299"/>
      <c r="P18" s="247"/>
      <c r="Q18" s="184"/>
      <c r="R18" s="184"/>
    </row>
    <row r="19" spans="1:18" s="228" customFormat="1" x14ac:dyDescent="0.3">
      <c r="A19" s="176"/>
      <c r="B19" s="199"/>
      <c r="C19" s="303"/>
      <c r="D19" s="303"/>
      <c r="E19" s="184"/>
      <c r="F19" s="303"/>
      <c r="G19" s="247"/>
      <c r="H19" s="199"/>
      <c r="I19" s="198"/>
      <c r="J19" s="184"/>
      <c r="K19" s="184"/>
      <c r="L19" s="247"/>
      <c r="M19" s="247"/>
      <c r="N19" s="247"/>
      <c r="O19" s="299"/>
      <c r="P19" s="247"/>
      <c r="Q19" s="184"/>
      <c r="R19" s="184"/>
    </row>
    <row r="20" spans="1:18" s="228" customFormat="1" x14ac:dyDescent="0.3">
      <c r="A20" s="176"/>
      <c r="B20" s="199"/>
      <c r="C20" s="303"/>
      <c r="D20" s="303"/>
      <c r="E20" s="184"/>
      <c r="F20" s="303"/>
      <c r="G20" s="247"/>
      <c r="H20" s="199"/>
      <c r="I20" s="198"/>
      <c r="J20" s="184"/>
      <c r="K20" s="184"/>
      <c r="L20" s="247"/>
      <c r="M20" s="247"/>
      <c r="N20" s="247"/>
      <c r="O20" s="299"/>
      <c r="P20" s="247"/>
      <c r="Q20" s="184"/>
      <c r="R20" s="184"/>
    </row>
    <row r="21" spans="1:18" s="228" customFormat="1" x14ac:dyDescent="0.3">
      <c r="A21" s="176"/>
      <c r="B21" s="199"/>
      <c r="C21" s="303"/>
      <c r="D21" s="303"/>
      <c r="E21" s="184"/>
      <c r="F21" s="303"/>
      <c r="G21" s="247"/>
      <c r="H21" s="199"/>
      <c r="I21" s="198"/>
      <c r="J21" s="184"/>
      <c r="K21" s="184"/>
      <c r="L21" s="247"/>
      <c r="M21" s="247"/>
      <c r="N21" s="247"/>
      <c r="O21" s="299"/>
      <c r="P21" s="247"/>
      <c r="Q21" s="184"/>
      <c r="R21" s="184"/>
    </row>
    <row r="22" spans="1:18" s="228" customFormat="1" x14ac:dyDescent="0.3">
      <c r="A22" s="176"/>
      <c r="B22" s="199"/>
      <c r="C22" s="303"/>
      <c r="D22" s="303"/>
      <c r="E22" s="184"/>
      <c r="F22" s="303"/>
      <c r="G22" s="247"/>
      <c r="H22" s="199"/>
      <c r="I22" s="198"/>
      <c r="J22" s="184"/>
      <c r="K22" s="184"/>
      <c r="L22" s="247"/>
      <c r="M22" s="247"/>
      <c r="N22" s="247"/>
      <c r="O22" s="299"/>
      <c r="P22" s="247"/>
      <c r="Q22" s="184"/>
      <c r="R22" s="184"/>
    </row>
    <row r="23" spans="1:18" s="228" customFormat="1" x14ac:dyDescent="0.3">
      <c r="A23" s="176"/>
      <c r="B23" s="199"/>
      <c r="C23" s="303"/>
      <c r="D23" s="303"/>
      <c r="E23" s="184"/>
      <c r="F23" s="303"/>
      <c r="G23" s="247"/>
      <c r="H23" s="199"/>
      <c r="I23" s="198"/>
      <c r="J23" s="184"/>
      <c r="K23" s="184"/>
      <c r="L23" s="247"/>
      <c r="M23" s="247"/>
      <c r="N23" s="247"/>
      <c r="O23" s="299"/>
      <c r="P23" s="247"/>
      <c r="Q23" s="184"/>
      <c r="R23" s="184"/>
    </row>
    <row r="24" spans="1:18" s="228" customFormat="1" ht="15" thickBot="1" x14ac:dyDescent="0.35">
      <c r="A24" s="176"/>
      <c r="B24" s="199"/>
      <c r="C24" s="303"/>
      <c r="D24" s="303"/>
      <c r="E24" s="184"/>
      <c r="F24" s="303"/>
      <c r="G24" s="247"/>
      <c r="H24" s="199"/>
      <c r="I24" s="198"/>
      <c r="J24" s="184"/>
      <c r="K24" s="184"/>
      <c r="L24" s="247"/>
      <c r="M24" s="247"/>
      <c r="N24" s="247"/>
      <c r="O24" s="299"/>
      <c r="P24" s="247"/>
      <c r="Q24" s="184"/>
      <c r="R24" s="184"/>
    </row>
    <row r="25" spans="1:18" ht="15" thickBot="1" x14ac:dyDescent="0.35">
      <c r="A25" s="172">
        <v>8000</v>
      </c>
      <c r="B25" s="83" t="s">
        <v>273</v>
      </c>
      <c r="C25" s="83"/>
      <c r="D25" s="83"/>
      <c r="E25" s="83"/>
      <c r="F25" s="83"/>
      <c r="G25" s="83"/>
      <c r="H25" s="83"/>
      <c r="I25" s="83"/>
      <c r="J25" s="83"/>
      <c r="K25" s="83"/>
      <c r="L25" s="97"/>
      <c r="M25" s="97"/>
      <c r="N25" s="229"/>
      <c r="O25" s="229"/>
      <c r="P25" s="181">
        <f>SUM(P14:P24)</f>
        <v>0</v>
      </c>
    </row>
    <row r="26" spans="1:18" ht="15" thickBot="1" x14ac:dyDescent="0.35">
      <c r="B26" s="94" t="s">
        <v>62</v>
      </c>
      <c r="L26" s="98"/>
      <c r="M26" s="98"/>
      <c r="N26" s="229"/>
      <c r="O26" s="229"/>
      <c r="P26" s="181">
        <f>COUNT(P14:P24)</f>
        <v>0</v>
      </c>
    </row>
    <row r="28" spans="1:18" x14ac:dyDescent="0.3">
      <c r="B28" s="178" t="s">
        <v>314</v>
      </c>
      <c r="C28" s="178" t="s">
        <v>366</v>
      </c>
    </row>
    <row r="29" spans="1:18" x14ac:dyDescent="0.3">
      <c r="A29" s="172">
        <v>8100</v>
      </c>
      <c r="B29" s="177" t="s">
        <v>312</v>
      </c>
      <c r="C29" s="298"/>
    </row>
    <row r="30" spans="1:18" x14ac:dyDescent="0.3">
      <c r="A30" s="172">
        <v>8200</v>
      </c>
      <c r="B30" s="177" t="s">
        <v>313</v>
      </c>
      <c r="C30" s="298"/>
    </row>
    <row r="31" spans="1:18" x14ac:dyDescent="0.3">
      <c r="A31" s="172">
        <v>8300</v>
      </c>
      <c r="B31" s="230" t="s">
        <v>112</v>
      </c>
      <c r="C31" s="182">
        <f>SUM(C29:C30)</f>
        <v>0</v>
      </c>
    </row>
  </sheetData>
  <sheetProtection algorithmName="SHA-512" hashValue="a1VxIT0Vz2rRJ0cDk/BWNsmEOUBiU0I0mWz+qZPzfcldxEwCGN71O4vm2pdAuwH9snSREmAObSdtUVOXNfzrOw==" saltValue="5A0ToM0tOZ8SQ1R9AWS4EA==" spinCount="100000" sheet="1" objects="1" scenarios="1" formatColumns="0" insertRows="0"/>
  <protectedRanges>
    <protectedRange sqref="C29:C30 B14:R24" name="Range1"/>
  </protectedRanges>
  <mergeCells count="1">
    <mergeCell ref="E3:P11"/>
  </mergeCells>
  <dataValidations xWindow="374" yWindow="742" count="7">
    <dataValidation allowBlank="1" showErrorMessage="1" sqref="B3 C31 B28:B31 C28 A13:I13 K13:XFD13" xr:uid="{00000000-0002-0000-0A00-000000000000}"/>
    <dataValidation allowBlank="1" showInputMessage="1" showErrorMessage="1" prompt="This form collects information on OTC transactions where a registrant acted as agent (arranger) or principal (buyer/seller). For the purposes of the form, an OTC transaction includes any trade not occurring on a securities or stock exchange. _x000a_" sqref="B2" xr:uid="{00000000-0002-0000-0A00-000001000000}"/>
    <dataValidation type="date" operator="greaterThan" allowBlank="1" showErrorMessage="1" sqref="H14:H24 B14:B24" xr:uid="{00000000-0002-0000-0A00-000002000000}">
      <formula1>1</formula1>
    </dataValidation>
    <dataValidation type="decimal" allowBlank="1" showInputMessage="1" showErrorMessage="1" errorTitle="Error" error="Please enter numerical values" sqref="P14:P24" xr:uid="{00000000-0002-0000-0A00-000003000000}">
      <formula1>-100000000000000000</formula1>
      <formula2>1000000000000000000</formula2>
    </dataValidation>
    <dataValidation type="decimal" allowBlank="1" showInputMessage="1" showErrorMessage="1" errorTitle="Error" error="Please enter numerical values (TT conversion rate)" sqref="O14:O24" xr:uid="{00000000-0002-0000-0A00-000004000000}">
      <formula1>-100000000000000000</formula1>
      <formula2>1000000000000000000</formula2>
    </dataValidation>
    <dataValidation type="decimal" allowBlank="1" showErrorMessage="1" sqref="C29:C30" xr:uid="{00000000-0002-0000-0A00-000005000000}">
      <formula1>-10000000000000000000</formula1>
      <formula2>100000000000000000000</formula2>
    </dataValidation>
    <dataValidation type="decimal" allowBlank="1" showInputMessage="1" showErrorMessage="1" errorTitle="Error" error="Please enter numerical values" sqref="G14:G24 L14:L24 N14:N24" xr:uid="{00000000-0002-0000-0A00-000006000000}">
      <formula1>-10000000000000000</formula1>
      <formula2>1000000000000000000</formula2>
    </dataValidation>
  </dataValidations>
  <pageMargins left="0.70866141732283472" right="0.70866141732283472" top="0.74803149606299213" bottom="0.74803149606299213" header="0.31496062992125984" footer="0.31496062992125984"/>
  <pageSetup paperSize="5" scale="47" orientation="landscape" r:id="rId1"/>
  <extLst>
    <ext xmlns:x14="http://schemas.microsoft.com/office/spreadsheetml/2009/9/main" uri="{CCE6A557-97BC-4b89-ADB6-D9C93CAAB3DF}">
      <x14:dataValidations xmlns:xm="http://schemas.microsoft.com/office/excel/2006/main" xWindow="374" yWindow="742" count="5">
        <x14:dataValidation type="list" allowBlank="1" showInputMessage="1" showErrorMessage="1" error="Please use drop down menu" xr:uid="{00000000-0002-0000-0A00-000007000000}">
          <x14:formula1>
            <xm:f>'Data Validation'!$D$27:$D$28</xm:f>
          </x14:formula1>
          <xm:sqref>E14:E24</xm:sqref>
        </x14:dataValidation>
        <x14:dataValidation type="list" allowBlank="1" showInputMessage="1" showErrorMessage="1" error="Please use drop down menu" xr:uid="{00000000-0002-0000-0A00-000008000000}">
          <x14:formula1>
            <xm:f>'Data Validation'!$H$12:$H$14</xm:f>
          </x14:formula1>
          <xm:sqref>I14:I24</xm:sqref>
        </x14:dataValidation>
        <x14:dataValidation type="list" allowBlank="1" showInputMessage="1" showErrorMessage="1" errorTitle="Error" error="Please use drop down menu" xr:uid="{00000000-0002-0000-0A00-000009000000}">
          <x14:formula1>
            <xm:f>'Data Validation'!$L$5:$L$12</xm:f>
          </x14:formula1>
          <xm:sqref>M14:M24</xm:sqref>
        </x14:dataValidation>
        <x14:dataValidation type="list" allowBlank="1" showInputMessage="1" showErrorMessage="1" error="Please use drop down menu" xr:uid="{00000000-0002-0000-0A00-00000A000000}">
          <x14:formula1>
            <xm:f>'Data Validation'!$D$40:$D$43</xm:f>
          </x14:formula1>
          <xm:sqref>Q14:R24</xm:sqref>
        </x14:dataValidation>
        <x14:dataValidation type="list" allowBlank="1" showInputMessage="1" showErrorMessage="1" xr:uid="{00000000-0002-0000-0A00-00000B000000}">
          <x14:formula1>
            <xm:f>'Data Validation'!$D$31:$D$33</xm:f>
          </x14:formula1>
          <xm:sqref>J14:J24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30"/>
  <sheetViews>
    <sheetView zoomScale="80" zoomScaleNormal="80" zoomScaleSheetLayoutView="100" workbookViewId="0"/>
  </sheetViews>
  <sheetFormatPr defaultColWidth="11.44140625" defaultRowHeight="14.4" x14ac:dyDescent="0.3"/>
  <cols>
    <col min="1" max="1" width="5" style="172" bestFit="1" customWidth="1"/>
    <col min="2" max="2" width="36.44140625" style="83" bestFit="1" customWidth="1"/>
    <col min="3" max="3" width="44" style="84" customWidth="1"/>
    <col min="4" max="4" width="33.21875" style="57" customWidth="1"/>
    <col min="5" max="5" width="3" style="84" customWidth="1"/>
    <col min="6" max="16384" width="11.44140625" style="84"/>
  </cols>
  <sheetData>
    <row r="1" spans="1:4" x14ac:dyDescent="0.3">
      <c r="B1" s="30" t="s">
        <v>0</v>
      </c>
    </row>
    <row r="2" spans="1:4" ht="14.25" customHeight="1" x14ac:dyDescent="0.3">
      <c r="B2" s="83" t="s">
        <v>304</v>
      </c>
      <c r="D2" s="85" t="s">
        <v>128</v>
      </c>
    </row>
    <row r="3" spans="1:4" ht="14.25" customHeight="1" x14ac:dyDescent="0.3">
      <c r="C3" s="454" t="s">
        <v>7</v>
      </c>
      <c r="D3" s="454"/>
    </row>
    <row r="4" spans="1:4" ht="30.75" customHeight="1" x14ac:dyDescent="0.3">
      <c r="C4" s="454"/>
      <c r="D4" s="454"/>
    </row>
    <row r="6" spans="1:4" x14ac:dyDescent="0.3">
      <c r="B6" s="32" t="s">
        <v>400</v>
      </c>
      <c r="C6" s="33">
        <f>VLOOKUP(B6,'Cover Sheet'!$A$5:$B$16,2,FALSE)</f>
        <v>0</v>
      </c>
    </row>
    <row r="7" spans="1:4" x14ac:dyDescent="0.3">
      <c r="B7" s="32" t="s">
        <v>129</v>
      </c>
      <c r="C7" s="33" t="str">
        <f>VLOOKUP(B7,'Cover Sheet'!$A$5:$B$16,2,FALSE)</f>
        <v/>
      </c>
    </row>
    <row r="8" spans="1:4" x14ac:dyDescent="0.3">
      <c r="B8" s="32" t="s">
        <v>10</v>
      </c>
      <c r="C8" s="33">
        <f>VLOOKUP(B8,'Cover Sheet'!$A$5:$B$16,2,FALSE)</f>
        <v>0</v>
      </c>
    </row>
    <row r="9" spans="1:4" x14ac:dyDescent="0.3">
      <c r="B9" s="32" t="s">
        <v>94</v>
      </c>
      <c r="C9" s="131">
        <f>VLOOKUP(B9,'Cover Sheet'!$A$5:$B$16,2,FALSE)</f>
        <v>0</v>
      </c>
    </row>
    <row r="10" spans="1:4" x14ac:dyDescent="0.3">
      <c r="B10" s="32" t="s">
        <v>334</v>
      </c>
      <c r="C10" s="33">
        <f>VLOOKUP(B10,'Cover Sheet'!$A$5:$B$16,2,FALSE)</f>
        <v>0</v>
      </c>
    </row>
    <row r="11" spans="1:4" x14ac:dyDescent="0.3">
      <c r="B11" s="32" t="s">
        <v>12</v>
      </c>
      <c r="C11" s="131">
        <f>VLOOKUP(B11,'Cover Sheet'!$A$5:$B$16,2,FALSE)</f>
        <v>0</v>
      </c>
    </row>
    <row r="12" spans="1:4" x14ac:dyDescent="0.3">
      <c r="B12" s="30" t="s">
        <v>317</v>
      </c>
      <c r="C12" s="33">
        <f>VLOOKUP(B12,'Cover Sheet'!$A$5:$B$17,2,FALSE)</f>
        <v>0</v>
      </c>
    </row>
    <row r="13" spans="1:4" ht="15" thickBot="1" x14ac:dyDescent="0.35">
      <c r="C13" s="103"/>
    </row>
    <row r="14" spans="1:4" s="88" customFormat="1" ht="15" thickBot="1" x14ac:dyDescent="0.35">
      <c r="A14" s="91"/>
      <c r="B14" s="87" t="s">
        <v>289</v>
      </c>
      <c r="C14" s="87" t="s">
        <v>130</v>
      </c>
      <c r="D14" s="87" t="s">
        <v>381</v>
      </c>
    </row>
    <row r="15" spans="1:4" x14ac:dyDescent="0.3">
      <c r="A15" s="172">
        <v>9001</v>
      </c>
      <c r="B15" s="83" t="s">
        <v>23</v>
      </c>
      <c r="C15" s="247"/>
      <c r="D15" s="247"/>
    </row>
    <row r="16" spans="1:4" x14ac:dyDescent="0.3">
      <c r="A16" s="172">
        <v>9002</v>
      </c>
      <c r="B16" s="83" t="s">
        <v>22</v>
      </c>
      <c r="C16" s="247"/>
      <c r="D16" s="247"/>
    </row>
    <row r="17" spans="1:6" s="57" customFormat="1" x14ac:dyDescent="0.3">
      <c r="A17" s="172">
        <v>9003</v>
      </c>
      <c r="B17" s="83" t="s">
        <v>389</v>
      </c>
      <c r="C17" s="247"/>
      <c r="D17" s="247"/>
      <c r="E17" s="84"/>
      <c r="F17" s="84"/>
    </row>
    <row r="18" spans="1:6" s="57" customFormat="1" x14ac:dyDescent="0.3">
      <c r="A18" s="172">
        <v>9004</v>
      </c>
      <c r="B18" s="83" t="s">
        <v>131</v>
      </c>
      <c r="C18" s="247"/>
      <c r="D18" s="247"/>
      <c r="E18" s="84"/>
      <c r="F18" s="84"/>
    </row>
    <row r="19" spans="1:6" s="57" customFormat="1" x14ac:dyDescent="0.3">
      <c r="A19" s="172">
        <v>9005</v>
      </c>
      <c r="B19" s="83" t="s">
        <v>132</v>
      </c>
      <c r="C19" s="247"/>
      <c r="D19" s="247"/>
      <c r="E19" s="84"/>
      <c r="F19" s="84"/>
    </row>
    <row r="20" spans="1:6" s="57" customFormat="1" x14ac:dyDescent="0.3">
      <c r="A20" s="172">
        <v>9006</v>
      </c>
      <c r="B20" s="83" t="s">
        <v>355</v>
      </c>
      <c r="C20" s="247"/>
      <c r="D20" s="247"/>
      <c r="E20" s="84"/>
      <c r="F20" s="84"/>
    </row>
    <row r="21" spans="1:6" s="57" customFormat="1" x14ac:dyDescent="0.3">
      <c r="A21" s="172">
        <v>9007</v>
      </c>
      <c r="B21" s="83" t="s">
        <v>133</v>
      </c>
      <c r="C21" s="247"/>
      <c r="D21" s="247"/>
      <c r="E21" s="84"/>
      <c r="F21" s="84"/>
    </row>
    <row r="22" spans="1:6" s="57" customFormat="1" x14ac:dyDescent="0.3">
      <c r="A22" s="172">
        <v>9008</v>
      </c>
      <c r="B22" s="83" t="s">
        <v>407</v>
      </c>
      <c r="C22" s="247"/>
      <c r="D22" s="247"/>
      <c r="E22" s="84"/>
      <c r="F22" s="84"/>
    </row>
    <row r="23" spans="1:6" s="57" customFormat="1" x14ac:dyDescent="0.3">
      <c r="A23" s="172">
        <v>9009</v>
      </c>
      <c r="B23" s="83" t="s">
        <v>134</v>
      </c>
      <c r="C23" s="247"/>
      <c r="D23" s="247"/>
      <c r="E23" s="84"/>
      <c r="F23" s="84"/>
    </row>
    <row r="24" spans="1:6" s="57" customFormat="1" x14ac:dyDescent="0.3">
      <c r="A24" s="172">
        <v>9010</v>
      </c>
      <c r="B24" s="83" t="s">
        <v>367</v>
      </c>
      <c r="C24" s="247"/>
      <c r="D24" s="247"/>
      <c r="E24" s="84"/>
      <c r="F24" s="84"/>
    </row>
    <row r="25" spans="1:6" s="57" customFormat="1" ht="15" thickBot="1" x14ac:dyDescent="0.35">
      <c r="A25" s="172">
        <v>9011</v>
      </c>
      <c r="B25" s="83" t="s">
        <v>14</v>
      </c>
      <c r="C25" s="93">
        <f>SUM(C15:C24)</f>
        <v>0</v>
      </c>
      <c r="D25" s="93">
        <f>SUM(D15:D24)</f>
        <v>0</v>
      </c>
      <c r="E25" s="84"/>
      <c r="F25" s="84"/>
    </row>
    <row r="26" spans="1:6" s="57" customFormat="1" ht="15" thickTop="1" x14ac:dyDescent="0.3">
      <c r="A26" s="172"/>
      <c r="B26" s="83"/>
      <c r="C26" s="84"/>
      <c r="E26" s="84"/>
      <c r="F26" s="84"/>
    </row>
    <row r="27" spans="1:6" s="57" customFormat="1" x14ac:dyDescent="0.3">
      <c r="A27" s="172"/>
      <c r="B27" s="94"/>
      <c r="C27" s="84"/>
      <c r="E27" s="84"/>
      <c r="F27" s="84"/>
    </row>
    <row r="29" spans="1:6" s="57" customFormat="1" x14ac:dyDescent="0.3">
      <c r="A29" s="172"/>
      <c r="B29" s="83"/>
      <c r="C29" s="84"/>
      <c r="E29" s="84"/>
      <c r="F29" s="84"/>
    </row>
    <row r="30" spans="1:6" s="57" customFormat="1" x14ac:dyDescent="0.3">
      <c r="A30" s="172"/>
      <c r="B30" s="83"/>
      <c r="C30" s="84"/>
      <c r="E30" s="84"/>
      <c r="F30" s="84"/>
    </row>
  </sheetData>
  <sheetProtection algorithmName="SHA-512" hashValue="LRF6xsfcoKGDyQ9ndiClgoOHWTRJFVo9r4Y4TggKUpv5LNZjeZ1RvGk2ku7yNF8x9wxgpYSEo9tqv8wd9nesbg==" saltValue="aX5w4mGpmswjRSQzl+OHhQ==" spinCount="100000" sheet="1" objects="1" scenarios="1" formatColumns="0"/>
  <protectedRanges>
    <protectedRange sqref="C15:D24" name="Range1_1_1_1"/>
  </protectedRanges>
  <mergeCells count="1">
    <mergeCell ref="C3:D4"/>
  </mergeCells>
  <dataValidations count="3">
    <dataValidation allowBlank="1" showErrorMessage="1" sqref="B3 B14:B26 C14:D14 C25:D26" xr:uid="{00000000-0002-0000-0B00-000000000000}"/>
    <dataValidation allowBlank="1" showInputMessage="1" showErrorMessage="1" prompt="This form collects information on the type of investors in a CIS as at the end of the reporting period. For a CIS issuing different classes of units, a separate CIS Investor Breakdown form must be completed and submitted for each class. _x000a_" sqref="B2" xr:uid="{00000000-0002-0000-0B00-000001000000}"/>
    <dataValidation type="decimal" allowBlank="1" showInputMessage="1" showErrorMessage="1" errorTitle="Error" error="Please enter numerical values" sqref="C15:D24" xr:uid="{00000000-0002-0000-0B00-000002000000}">
      <formula1>-100000000000000000</formula1>
      <formula2>1000000000000000000</formula2>
    </dataValidation>
  </dataValidations>
  <pageMargins left="0.7" right="0.7" top="0.75" bottom="0.75" header="0.3" footer="0.3"/>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P42"/>
  <sheetViews>
    <sheetView zoomScale="80" zoomScaleNormal="80" zoomScaleSheetLayoutView="100" workbookViewId="0"/>
  </sheetViews>
  <sheetFormatPr defaultColWidth="11.44140625" defaultRowHeight="14.4" x14ac:dyDescent="0.3"/>
  <cols>
    <col min="1" max="1" width="6" style="172" bestFit="1" customWidth="1"/>
    <col min="2" max="2" width="39.44140625" style="84" customWidth="1"/>
    <col min="3" max="3" width="42.44140625" style="84" customWidth="1"/>
    <col min="4" max="4" width="31" style="84" customWidth="1"/>
    <col min="5" max="5" width="8.44140625" style="84" customWidth="1"/>
    <col min="6" max="6" width="42.77734375" style="84" customWidth="1"/>
    <col min="7" max="7" width="19.21875" style="84" customWidth="1"/>
    <col min="8" max="8" width="15.77734375" style="84" customWidth="1"/>
    <col min="9" max="9" width="32.77734375" style="84" customWidth="1"/>
    <col min="10" max="10" width="18.77734375" style="84" customWidth="1"/>
    <col min="11" max="11" width="15" style="84" customWidth="1"/>
    <col min="12" max="14" width="11.44140625" style="84"/>
    <col min="15" max="15" width="17.77734375" style="84" customWidth="1"/>
    <col min="16" max="16" width="33.5546875" style="84" customWidth="1"/>
    <col min="17" max="17" width="3.77734375" style="84" customWidth="1"/>
    <col min="18" max="16384" width="11.44140625" style="84"/>
  </cols>
  <sheetData>
    <row r="1" spans="2:16" x14ac:dyDescent="0.3">
      <c r="B1" s="30" t="s">
        <v>0</v>
      </c>
    </row>
    <row r="2" spans="2:16" ht="15" thickBot="1" x14ac:dyDescent="0.35">
      <c r="B2" s="83" t="s">
        <v>305</v>
      </c>
      <c r="P2" s="85" t="s">
        <v>135</v>
      </c>
    </row>
    <row r="3" spans="2:16" ht="15" customHeight="1" x14ac:dyDescent="0.3">
      <c r="B3" s="83"/>
      <c r="E3" s="455" t="s">
        <v>7</v>
      </c>
      <c r="F3" s="456"/>
      <c r="G3" s="456"/>
      <c r="H3" s="456"/>
      <c r="I3" s="456"/>
      <c r="J3" s="456"/>
      <c r="K3" s="456"/>
      <c r="L3" s="456"/>
      <c r="M3" s="456"/>
      <c r="N3" s="456"/>
      <c r="O3" s="456"/>
      <c r="P3" s="457"/>
    </row>
    <row r="4" spans="2:16" ht="15" customHeight="1" x14ac:dyDescent="0.3">
      <c r="B4" s="83"/>
      <c r="E4" s="458"/>
      <c r="F4" s="459"/>
      <c r="G4" s="459"/>
      <c r="H4" s="459"/>
      <c r="I4" s="459"/>
      <c r="J4" s="459"/>
      <c r="K4" s="459"/>
      <c r="L4" s="459"/>
      <c r="M4" s="459"/>
      <c r="N4" s="459"/>
      <c r="O4" s="459"/>
      <c r="P4" s="460"/>
    </row>
    <row r="5" spans="2:16" ht="15" customHeight="1" x14ac:dyDescent="0.3">
      <c r="B5" s="32" t="s">
        <v>400</v>
      </c>
      <c r="C5" s="33">
        <f>VLOOKUP(B5,'Cover Sheet'!$A$5:$B$16,2,FALSE)</f>
        <v>0</v>
      </c>
      <c r="D5" s="57"/>
      <c r="E5" s="458"/>
      <c r="F5" s="459"/>
      <c r="G5" s="459"/>
      <c r="H5" s="459"/>
      <c r="I5" s="459"/>
      <c r="J5" s="459"/>
      <c r="K5" s="459"/>
      <c r="L5" s="459"/>
      <c r="M5" s="459"/>
      <c r="N5" s="459"/>
      <c r="O5" s="459"/>
      <c r="P5" s="460"/>
    </row>
    <row r="6" spans="2:16" ht="15" customHeight="1" x14ac:dyDescent="0.3">
      <c r="B6" s="32" t="s">
        <v>129</v>
      </c>
      <c r="C6" s="33" t="str">
        <f>VLOOKUP(B6,'Cover Sheet'!$A$5:$B$16,2,FALSE)</f>
        <v/>
      </c>
      <c r="D6" s="57"/>
      <c r="E6" s="458"/>
      <c r="F6" s="459"/>
      <c r="G6" s="459"/>
      <c r="H6" s="459"/>
      <c r="I6" s="459"/>
      <c r="J6" s="459"/>
      <c r="K6" s="459"/>
      <c r="L6" s="459"/>
      <c r="M6" s="459"/>
      <c r="N6" s="459"/>
      <c r="O6" s="459"/>
      <c r="P6" s="460"/>
    </row>
    <row r="7" spans="2:16" ht="15" customHeight="1" x14ac:dyDescent="0.3">
      <c r="B7" s="32" t="s">
        <v>10</v>
      </c>
      <c r="C7" s="33">
        <f>VLOOKUP(B7,'Cover Sheet'!$A$5:$B$16,2,FALSE)</f>
        <v>0</v>
      </c>
      <c r="D7" s="57"/>
      <c r="E7" s="458"/>
      <c r="F7" s="459"/>
      <c r="G7" s="459"/>
      <c r="H7" s="459"/>
      <c r="I7" s="459"/>
      <c r="J7" s="459"/>
      <c r="K7" s="459"/>
      <c r="L7" s="459"/>
      <c r="M7" s="459"/>
      <c r="N7" s="459"/>
      <c r="O7" s="459"/>
      <c r="P7" s="460"/>
    </row>
    <row r="8" spans="2:16" ht="15" customHeight="1" x14ac:dyDescent="0.3">
      <c r="B8" s="32" t="s">
        <v>94</v>
      </c>
      <c r="C8" s="131">
        <f>VLOOKUP(B8,'Cover Sheet'!$A$5:$B$16,2,FALSE)</f>
        <v>0</v>
      </c>
      <c r="D8" s="57"/>
      <c r="E8" s="458"/>
      <c r="F8" s="459"/>
      <c r="G8" s="459"/>
      <c r="H8" s="459"/>
      <c r="I8" s="459"/>
      <c r="J8" s="459"/>
      <c r="K8" s="459"/>
      <c r="L8" s="459"/>
      <c r="M8" s="459"/>
      <c r="N8" s="459"/>
      <c r="O8" s="459"/>
      <c r="P8" s="460"/>
    </row>
    <row r="9" spans="2:16" ht="15" customHeight="1" x14ac:dyDescent="0.3">
      <c r="B9" s="32" t="s">
        <v>334</v>
      </c>
      <c r="C9" s="33">
        <f>VLOOKUP(B9,'Cover Sheet'!$A$5:$B$16,2,FALSE)</f>
        <v>0</v>
      </c>
      <c r="D9" s="57"/>
      <c r="E9" s="458"/>
      <c r="F9" s="459"/>
      <c r="G9" s="459"/>
      <c r="H9" s="459"/>
      <c r="I9" s="459"/>
      <c r="J9" s="459"/>
      <c r="K9" s="459"/>
      <c r="L9" s="459"/>
      <c r="M9" s="459"/>
      <c r="N9" s="459"/>
      <c r="O9" s="459"/>
      <c r="P9" s="460"/>
    </row>
    <row r="10" spans="2:16" ht="15" customHeight="1" x14ac:dyDescent="0.3">
      <c r="B10" s="32" t="s">
        <v>12</v>
      </c>
      <c r="C10" s="131">
        <f>VLOOKUP(B10,'Cover Sheet'!$A$5:$B$16,2,FALSE)</f>
        <v>0</v>
      </c>
      <c r="D10" s="57"/>
      <c r="E10" s="458"/>
      <c r="F10" s="459"/>
      <c r="G10" s="459"/>
      <c r="H10" s="459"/>
      <c r="I10" s="459"/>
      <c r="J10" s="459"/>
      <c r="K10" s="459"/>
      <c r="L10" s="459"/>
      <c r="M10" s="459"/>
      <c r="N10" s="459"/>
      <c r="O10" s="459"/>
      <c r="P10" s="460"/>
    </row>
    <row r="11" spans="2:16" ht="15.75" customHeight="1" thickBot="1" x14ac:dyDescent="0.35">
      <c r="B11" s="30" t="s">
        <v>232</v>
      </c>
      <c r="C11" s="33">
        <f>VLOOKUP(B11,'Cover Sheet'!$A$5:$B$16,2,FALSE)</f>
        <v>0</v>
      </c>
      <c r="D11" s="57"/>
      <c r="E11" s="461"/>
      <c r="F11" s="462"/>
      <c r="G11" s="462"/>
      <c r="H11" s="462"/>
      <c r="I11" s="462"/>
      <c r="J11" s="462"/>
      <c r="K11" s="462"/>
      <c r="L11" s="462"/>
      <c r="M11" s="462"/>
      <c r="N11" s="462"/>
      <c r="O11" s="462"/>
      <c r="P11" s="463"/>
    </row>
    <row r="12" spans="2:16" ht="15" thickBot="1" x14ac:dyDescent="0.35"/>
    <row r="13" spans="2:16" s="91" customFormat="1" ht="44.25" customHeight="1" thickBot="1" x14ac:dyDescent="0.35">
      <c r="B13" s="87" t="s">
        <v>237</v>
      </c>
      <c r="C13" s="87" t="s">
        <v>405</v>
      </c>
      <c r="D13" s="87" t="s">
        <v>127</v>
      </c>
      <c r="E13" s="87" t="s">
        <v>361</v>
      </c>
      <c r="F13" s="87" t="s">
        <v>390</v>
      </c>
      <c r="G13" s="87" t="s">
        <v>136</v>
      </c>
      <c r="H13" s="87" t="s">
        <v>362</v>
      </c>
      <c r="I13" s="87" t="s">
        <v>391</v>
      </c>
      <c r="J13" s="87" t="s">
        <v>292</v>
      </c>
      <c r="K13" s="90" t="s">
        <v>106</v>
      </c>
      <c r="L13" s="87" t="s">
        <v>90</v>
      </c>
      <c r="M13" s="87" t="s">
        <v>271</v>
      </c>
      <c r="N13" s="87" t="s">
        <v>111</v>
      </c>
      <c r="O13" s="87" t="s">
        <v>255</v>
      </c>
      <c r="P13" s="87" t="s">
        <v>293</v>
      </c>
    </row>
    <row r="14" spans="2:16" x14ac:dyDescent="0.3">
      <c r="B14" s="199"/>
      <c r="C14" s="184"/>
      <c r="D14" s="305"/>
      <c r="E14" s="247"/>
      <c r="F14" s="199"/>
      <c r="G14" s="234"/>
      <c r="H14" s="212"/>
      <c r="I14" s="242"/>
      <c r="J14" s="304"/>
      <c r="K14" s="247"/>
      <c r="L14" s="247"/>
      <c r="M14" s="247"/>
      <c r="N14" s="299"/>
      <c r="O14" s="247"/>
      <c r="P14" s="180"/>
    </row>
    <row r="15" spans="2:16" x14ac:dyDescent="0.3">
      <c r="B15" s="199"/>
      <c r="C15" s="184"/>
      <c r="D15" s="305"/>
      <c r="E15" s="247"/>
      <c r="F15" s="199"/>
      <c r="G15" s="234"/>
      <c r="H15" s="212"/>
      <c r="I15" s="242"/>
      <c r="J15" s="304"/>
      <c r="K15" s="247"/>
      <c r="L15" s="247"/>
      <c r="M15" s="247"/>
      <c r="N15" s="299"/>
      <c r="O15" s="247"/>
      <c r="P15" s="180"/>
    </row>
    <row r="16" spans="2:16" x14ac:dyDescent="0.3">
      <c r="B16" s="199"/>
      <c r="C16" s="184"/>
      <c r="D16" s="305"/>
      <c r="E16" s="247"/>
      <c r="F16" s="199"/>
      <c r="G16" s="234"/>
      <c r="H16" s="212"/>
      <c r="I16" s="242"/>
      <c r="J16" s="304"/>
      <c r="K16" s="247"/>
      <c r="L16" s="247"/>
      <c r="M16" s="247"/>
      <c r="N16" s="299"/>
      <c r="O16" s="247"/>
      <c r="P16" s="180"/>
    </row>
    <row r="17" spans="1:16" x14ac:dyDescent="0.3">
      <c r="B17" s="199"/>
      <c r="C17" s="184"/>
      <c r="D17" s="305"/>
      <c r="E17" s="247"/>
      <c r="F17" s="199"/>
      <c r="G17" s="234"/>
      <c r="H17" s="212"/>
      <c r="I17" s="242"/>
      <c r="J17" s="304"/>
      <c r="K17" s="247"/>
      <c r="L17" s="247"/>
      <c r="M17" s="247"/>
      <c r="N17" s="299"/>
      <c r="O17" s="247"/>
      <c r="P17" s="180"/>
    </row>
    <row r="18" spans="1:16" x14ac:dyDescent="0.3">
      <c r="B18" s="199"/>
      <c r="C18" s="184"/>
      <c r="D18" s="305"/>
      <c r="E18" s="247"/>
      <c r="F18" s="199"/>
      <c r="G18" s="234"/>
      <c r="H18" s="212"/>
      <c r="I18" s="242"/>
      <c r="J18" s="304"/>
      <c r="K18" s="247"/>
      <c r="L18" s="247"/>
      <c r="M18" s="247"/>
      <c r="N18" s="299"/>
      <c r="O18" s="247"/>
      <c r="P18" s="180"/>
    </row>
    <row r="19" spans="1:16" x14ac:dyDescent="0.3">
      <c r="B19" s="199"/>
      <c r="C19" s="184"/>
      <c r="D19" s="305"/>
      <c r="E19" s="247"/>
      <c r="F19" s="199"/>
      <c r="G19" s="234"/>
      <c r="H19" s="212"/>
      <c r="I19" s="242"/>
      <c r="J19" s="304"/>
      <c r="K19" s="247"/>
      <c r="L19" s="247"/>
      <c r="M19" s="247"/>
      <c r="N19" s="299"/>
      <c r="O19" s="247"/>
      <c r="P19" s="180"/>
    </row>
    <row r="20" spans="1:16" x14ac:dyDescent="0.3">
      <c r="B20" s="199"/>
      <c r="C20" s="184"/>
      <c r="D20" s="305"/>
      <c r="E20" s="247"/>
      <c r="F20" s="199"/>
      <c r="G20" s="234"/>
      <c r="H20" s="212"/>
      <c r="I20" s="242"/>
      <c r="J20" s="304"/>
      <c r="K20" s="247"/>
      <c r="L20" s="247"/>
      <c r="M20" s="247"/>
      <c r="N20" s="299"/>
      <c r="O20" s="247"/>
      <c r="P20" s="180"/>
    </row>
    <row r="21" spans="1:16" x14ac:dyDescent="0.3">
      <c r="B21" s="199"/>
      <c r="C21" s="184"/>
      <c r="D21" s="305"/>
      <c r="E21" s="247"/>
      <c r="F21" s="199"/>
      <c r="G21" s="234"/>
      <c r="H21" s="212"/>
      <c r="I21" s="242"/>
      <c r="J21" s="304"/>
      <c r="K21" s="247"/>
      <c r="L21" s="247"/>
      <c r="M21" s="247"/>
      <c r="N21" s="299"/>
      <c r="O21" s="247"/>
      <c r="P21" s="180"/>
    </row>
    <row r="22" spans="1:16" x14ac:dyDescent="0.3">
      <c r="B22" s="199"/>
      <c r="C22" s="184"/>
      <c r="D22" s="305"/>
      <c r="E22" s="247"/>
      <c r="F22" s="199"/>
      <c r="G22" s="234"/>
      <c r="H22" s="212"/>
      <c r="I22" s="242"/>
      <c r="J22" s="304"/>
      <c r="K22" s="247"/>
      <c r="L22" s="247"/>
      <c r="M22" s="247"/>
      <c r="N22" s="299"/>
      <c r="O22" s="247"/>
      <c r="P22" s="180"/>
    </row>
    <row r="23" spans="1:16" ht="15" thickBot="1" x14ac:dyDescent="0.35">
      <c r="B23" s="199"/>
      <c r="C23" s="184"/>
      <c r="D23" s="305"/>
      <c r="E23" s="247"/>
      <c r="F23" s="199"/>
      <c r="G23" s="234"/>
      <c r="H23" s="212"/>
      <c r="I23" s="242"/>
      <c r="J23" s="304"/>
      <c r="K23" s="247"/>
      <c r="L23" s="247"/>
      <c r="M23" s="247"/>
      <c r="N23" s="299"/>
      <c r="O23" s="247"/>
      <c r="P23" s="180"/>
    </row>
    <row r="24" spans="1:16" ht="15" thickBot="1" x14ac:dyDescent="0.35">
      <c r="A24" s="172">
        <v>10000</v>
      </c>
      <c r="B24" s="83" t="s">
        <v>254</v>
      </c>
      <c r="C24" s="83"/>
      <c r="D24" s="83"/>
      <c r="E24" s="83"/>
      <c r="F24" s="83"/>
      <c r="G24" s="83"/>
      <c r="H24" s="83"/>
      <c r="I24" s="83"/>
      <c r="J24" s="83"/>
      <c r="K24" s="104"/>
      <c r="L24" s="104"/>
      <c r="M24" s="104"/>
      <c r="N24" s="104"/>
      <c r="O24" s="183">
        <f>SUM(O14:O23)</f>
        <v>0</v>
      </c>
    </row>
    <row r="26" spans="1:16" x14ac:dyDescent="0.3">
      <c r="B26" s="94" t="s">
        <v>62</v>
      </c>
    </row>
    <row r="29" spans="1:16" x14ac:dyDescent="0.3">
      <c r="C29" s="105"/>
      <c r="D29" s="105"/>
      <c r="E29" s="105"/>
      <c r="F29" s="105"/>
    </row>
    <row r="30" spans="1:16" x14ac:dyDescent="0.3">
      <c r="C30" s="105"/>
      <c r="D30" s="105"/>
      <c r="E30" s="105"/>
      <c r="F30" s="105"/>
    </row>
    <row r="31" spans="1:16" x14ac:dyDescent="0.3">
      <c r="C31" s="105"/>
      <c r="D31" s="105"/>
      <c r="E31" s="105"/>
      <c r="F31" s="105"/>
    </row>
    <row r="32" spans="1:16" x14ac:dyDescent="0.3">
      <c r="C32" s="105"/>
      <c r="D32" s="105"/>
      <c r="E32" s="105"/>
      <c r="F32" s="105"/>
    </row>
    <row r="33" spans="2:6" x14ac:dyDescent="0.3">
      <c r="C33" s="105"/>
      <c r="D33" s="105"/>
      <c r="E33" s="105"/>
      <c r="F33" s="105"/>
    </row>
    <row r="34" spans="2:6" x14ac:dyDescent="0.3">
      <c r="C34" s="105"/>
      <c r="D34" s="105"/>
      <c r="E34" s="105"/>
      <c r="F34" s="105"/>
    </row>
    <row r="35" spans="2:6" x14ac:dyDescent="0.3">
      <c r="C35" s="105"/>
      <c r="D35" s="105"/>
      <c r="E35" s="105"/>
      <c r="F35" s="105"/>
    </row>
    <row r="36" spans="2:6" x14ac:dyDescent="0.3">
      <c r="C36" s="105"/>
      <c r="D36" s="105"/>
      <c r="E36" s="105"/>
      <c r="F36" s="105"/>
    </row>
    <row r="37" spans="2:6" x14ac:dyDescent="0.3">
      <c r="C37" s="105"/>
      <c r="D37" s="105"/>
      <c r="E37" s="105"/>
      <c r="F37" s="105"/>
    </row>
    <row r="38" spans="2:6" x14ac:dyDescent="0.3">
      <c r="C38" s="105"/>
      <c r="D38" s="105"/>
      <c r="E38" s="105"/>
      <c r="F38" s="105"/>
    </row>
    <row r="39" spans="2:6" x14ac:dyDescent="0.3">
      <c r="C39" s="105"/>
      <c r="D39" s="105"/>
      <c r="E39" s="105"/>
      <c r="F39" s="105"/>
    </row>
    <row r="40" spans="2:6" x14ac:dyDescent="0.3">
      <c r="C40" s="105"/>
      <c r="D40" s="105"/>
      <c r="E40" s="105"/>
      <c r="F40" s="105"/>
    </row>
    <row r="41" spans="2:6" x14ac:dyDescent="0.3">
      <c r="C41" s="105"/>
      <c r="D41" s="105"/>
      <c r="E41" s="105"/>
      <c r="F41" s="105"/>
    </row>
    <row r="42" spans="2:6" x14ac:dyDescent="0.3">
      <c r="B42" s="105"/>
      <c r="C42" s="105"/>
      <c r="D42" s="105"/>
      <c r="E42" s="105"/>
      <c r="F42" s="105"/>
    </row>
  </sheetData>
  <sheetProtection algorithmName="SHA-512" hashValue="44/iQXELkX/Ar0cCeeN7HeXwQ80xwO699zFBMdY5V7YWsmYnf/vAOVLPZejMZhpNw0OmnI1k2ydbQITg6ZYzxw==" saltValue="oYgC00lUYjKK4O7zYpnltg==" spinCount="100000" sheet="1" objects="1" scenarios="1" formatColumns="0" insertRows="0"/>
  <protectedRanges>
    <protectedRange sqref="B14:P23" name="Range1"/>
  </protectedRanges>
  <mergeCells count="1">
    <mergeCell ref="E3:P11"/>
  </mergeCells>
  <dataValidations xWindow="764" yWindow="542" count="6">
    <dataValidation allowBlank="1" showErrorMessage="1" sqref="B3 A13:XFD13" xr:uid="{00000000-0002-0000-0C00-000000000000}"/>
    <dataValidation allowBlank="1" showInputMessage="1" showErrorMessage="1" prompt="This form collects information on the transactions carried out by a CIS during the reporting period. For a CIS issuing different classes of units, a separate CIS Transaction Form must be completed and submitted for each class. _x000a_" sqref="B2" xr:uid="{00000000-0002-0000-0C00-000001000000}"/>
    <dataValidation type="date" operator="greaterThan" allowBlank="1" showErrorMessage="1" sqref="F14:F23 B14:B23" xr:uid="{00000000-0002-0000-0C00-000002000000}">
      <formula1>1</formula1>
    </dataValidation>
    <dataValidation type="decimal" allowBlank="1" showInputMessage="1" showErrorMessage="1" errorTitle="Error" error="Please enter numerical values (TT conversion rate)" sqref="N14:N23" xr:uid="{00000000-0002-0000-0C00-000003000000}">
      <formula1>-100000000000000000</formula1>
      <formula2>1000000000000000000</formula2>
    </dataValidation>
    <dataValidation type="decimal" allowBlank="1" showInputMessage="1" showErrorMessage="1" errorTitle="Error" error="Please enter numerical values" sqref="L14:M23 E14:E23" xr:uid="{00000000-0002-0000-0C00-000004000000}">
      <formula1>-100000000000000000</formula1>
      <formula2>1000000000000000000</formula2>
    </dataValidation>
    <dataValidation type="decimal" allowBlank="1" showInputMessage="1" showErrorMessage="1" errorTitle="Error" error="Please enter numerical values" sqref="O14:O23" xr:uid="{00000000-0002-0000-0C00-000005000000}">
      <formula1>-10000000000000000</formula1>
      <formula2>1000000000000000000</formula2>
    </dataValidation>
  </dataValidations>
  <pageMargins left="0.7" right="0.7" top="0.75" bottom="0.75" header="0.3" footer="0.3"/>
  <pageSetup paperSize="5" scale="49" orientation="landscape" r:id="rId1"/>
  <extLst>
    <ext xmlns:x14="http://schemas.microsoft.com/office/spreadsheetml/2009/9/main" uri="{CCE6A557-97BC-4b89-ADB6-D9C93CAAB3DF}">
      <x14:dataValidations xmlns:xm="http://schemas.microsoft.com/office/excel/2006/main" xWindow="764" yWindow="542" count="6">
        <x14:dataValidation type="list" allowBlank="1" showInputMessage="1" showErrorMessage="1" error="Please use drop down menu" xr:uid="{00000000-0002-0000-0C00-000006000000}">
          <x14:formula1>
            <xm:f>'Data Validation'!$F$27:$F$29</xm:f>
          </x14:formula1>
          <xm:sqref>C14:C23</xm:sqref>
        </x14:dataValidation>
        <x14:dataValidation type="list" allowBlank="1" showInputMessage="1" showErrorMessage="1" error="Please use drop down menu" xr:uid="{00000000-0002-0000-0C00-000008000000}">
          <x14:formula1>
            <xm:f>'Data Validation'!$H$12:$H$14</xm:f>
          </x14:formula1>
          <xm:sqref>H14:H23</xm:sqref>
        </x14:dataValidation>
        <x14:dataValidation type="list" allowBlank="1" showErrorMessage="1" error="Please use drop down menu" xr:uid="{00000000-0002-0000-0C00-000009000000}">
          <x14:formula1>
            <xm:f>'Data Validation'!$D$46:$D$60</xm:f>
          </x14:formula1>
          <xm:sqref>I14:I23</xm:sqref>
        </x14:dataValidation>
        <x14:dataValidation type="list" allowBlank="1" showInputMessage="1" showErrorMessage="1" errorTitle="Error" error="Please use drop down menu" xr:uid="{00000000-0002-0000-0C00-00000A000000}">
          <x14:formula1>
            <xm:f>'Data Validation'!$L$5:$L$12</xm:f>
          </x14:formula1>
          <xm:sqref>K14:K23</xm:sqref>
        </x14:dataValidation>
        <x14:dataValidation type="list" allowBlank="1" showInputMessage="1" showErrorMessage="1" error="Please use drop down menu" xr:uid="{00000000-0002-0000-0C00-00000B000000}">
          <x14:formula1>
            <xm:f>'Data Validation'!$D$40:$D$43</xm:f>
          </x14:formula1>
          <xm:sqref>P14:P23</xm:sqref>
        </x14:dataValidation>
        <x14:dataValidation type="list" allowBlank="1" showInputMessage="1" showErrorMessage="1" error="Please use drop down menu" xr:uid="{00000000-0002-0000-0C00-000007000000}">
          <x14:formula1>
            <xm:f>'Data Validation'!$D$31:$D$33</xm:f>
          </x14:formula1>
          <xm:sqref>G14:G23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Q27"/>
  <sheetViews>
    <sheetView zoomScale="80" zoomScaleNormal="80" zoomScaleSheetLayoutView="100" workbookViewId="0"/>
  </sheetViews>
  <sheetFormatPr defaultColWidth="9.21875" defaultRowHeight="14.4" x14ac:dyDescent="0.3"/>
  <cols>
    <col min="1" max="1" width="6.5546875" style="172" bestFit="1" customWidth="1"/>
    <col min="2" max="2" width="34.44140625" style="84" customWidth="1"/>
    <col min="3" max="3" width="42.21875" style="84" customWidth="1"/>
    <col min="4" max="4" width="13.77734375" style="84" customWidth="1"/>
    <col min="5" max="5" width="22.44140625" style="84" customWidth="1"/>
    <col min="6" max="6" width="23.21875" style="84" customWidth="1"/>
    <col min="7" max="7" width="36.44140625" style="84" customWidth="1"/>
    <col min="8" max="8" width="10.77734375" style="84" customWidth="1"/>
    <col min="9" max="9" width="30.5546875" style="84" customWidth="1"/>
    <col min="10" max="10" width="18" style="84" customWidth="1"/>
    <col min="11" max="11" width="30.5546875" style="84" customWidth="1"/>
    <col min="12" max="12" width="17" style="84" customWidth="1"/>
    <col min="13" max="13" width="13.21875" style="84" customWidth="1"/>
    <col min="14" max="15" width="21.5546875" style="84" customWidth="1"/>
    <col min="16" max="16" width="12.77734375" style="84" customWidth="1"/>
    <col min="17" max="17" width="27.21875" style="84" customWidth="1"/>
    <col min="18" max="18" width="3" style="84" customWidth="1"/>
    <col min="19" max="16384" width="9.21875" style="84"/>
  </cols>
  <sheetData>
    <row r="1" spans="1:17" x14ac:dyDescent="0.3">
      <c r="B1" s="30" t="s">
        <v>0</v>
      </c>
    </row>
    <row r="2" spans="1:17" ht="15" thickBot="1" x14ac:dyDescent="0.35">
      <c r="B2" s="83" t="s">
        <v>303</v>
      </c>
      <c r="C2" s="83"/>
      <c r="Q2" s="85" t="s">
        <v>124</v>
      </c>
    </row>
    <row r="3" spans="1:17" x14ac:dyDescent="0.3">
      <c r="B3" s="83"/>
      <c r="C3" s="83"/>
      <c r="G3" s="455" t="s">
        <v>7</v>
      </c>
      <c r="H3" s="456"/>
      <c r="I3" s="456"/>
      <c r="J3" s="456"/>
      <c r="K3" s="456"/>
      <c r="L3" s="456"/>
      <c r="M3" s="456"/>
      <c r="N3" s="456"/>
      <c r="O3" s="456"/>
      <c r="P3" s="456"/>
      <c r="Q3" s="457"/>
    </row>
    <row r="4" spans="1:17" s="99" customFormat="1" ht="15" customHeight="1" x14ac:dyDescent="0.3">
      <c r="A4" s="175"/>
      <c r="B4" s="84"/>
      <c r="C4" s="83"/>
      <c r="D4" s="84"/>
      <c r="E4" s="84"/>
      <c r="F4" s="84"/>
      <c r="G4" s="458"/>
      <c r="H4" s="459"/>
      <c r="I4" s="459"/>
      <c r="J4" s="459"/>
      <c r="K4" s="459"/>
      <c r="L4" s="459"/>
      <c r="M4" s="459"/>
      <c r="N4" s="459"/>
      <c r="O4" s="459"/>
      <c r="P4" s="459"/>
      <c r="Q4" s="460"/>
    </row>
    <row r="5" spans="1:17" ht="15" customHeight="1" x14ac:dyDescent="0.3">
      <c r="B5" s="32" t="s">
        <v>8</v>
      </c>
      <c r="C5" s="33">
        <f>VLOOKUP(B5,'Cover Sheet'!$A$5:$B$16,2,FALSE)</f>
        <v>0</v>
      </c>
      <c r="D5" s="100"/>
      <c r="E5" s="57"/>
      <c r="F5" s="57"/>
      <c r="G5" s="458"/>
      <c r="H5" s="459"/>
      <c r="I5" s="459"/>
      <c r="J5" s="459"/>
      <c r="K5" s="459"/>
      <c r="L5" s="459"/>
      <c r="M5" s="459"/>
      <c r="N5" s="459"/>
      <c r="O5" s="459"/>
      <c r="P5" s="459"/>
      <c r="Q5" s="460"/>
    </row>
    <row r="6" spans="1:17" ht="15" customHeight="1" x14ac:dyDescent="0.3">
      <c r="B6" s="32" t="s">
        <v>10</v>
      </c>
      <c r="C6" s="33">
        <f>VLOOKUP(B6,'Cover Sheet'!$A$5:$B$16,2,FALSE)</f>
        <v>0</v>
      </c>
      <c r="D6" s="100"/>
      <c r="E6" s="57"/>
      <c r="F6" s="57"/>
      <c r="G6" s="458"/>
      <c r="H6" s="459"/>
      <c r="I6" s="459"/>
      <c r="J6" s="459"/>
      <c r="K6" s="459"/>
      <c r="L6" s="459"/>
      <c r="M6" s="459"/>
      <c r="N6" s="459"/>
      <c r="O6" s="459"/>
      <c r="P6" s="459"/>
      <c r="Q6" s="460"/>
    </row>
    <row r="7" spans="1:17" ht="15" customHeight="1" x14ac:dyDescent="0.3">
      <c r="B7" s="32" t="s">
        <v>94</v>
      </c>
      <c r="C7" s="131">
        <f>VLOOKUP(B7,'Cover Sheet'!$A$5:$B$16,2,FALSE)</f>
        <v>0</v>
      </c>
      <c r="D7" s="100"/>
      <c r="E7" s="57"/>
      <c r="F7" s="57"/>
      <c r="G7" s="458"/>
      <c r="H7" s="459"/>
      <c r="I7" s="459"/>
      <c r="J7" s="459"/>
      <c r="K7" s="459"/>
      <c r="L7" s="459"/>
      <c r="M7" s="459"/>
      <c r="N7" s="459"/>
      <c r="O7" s="459"/>
      <c r="P7" s="459"/>
      <c r="Q7" s="460"/>
    </row>
    <row r="8" spans="1:17" ht="15" customHeight="1" x14ac:dyDescent="0.3">
      <c r="B8" s="32" t="s">
        <v>334</v>
      </c>
      <c r="C8" s="33">
        <f>VLOOKUP(B8,'Cover Sheet'!$A$5:$B$16,2,FALSE)</f>
        <v>0</v>
      </c>
      <c r="D8" s="100"/>
      <c r="E8" s="57"/>
      <c r="F8" s="57"/>
      <c r="G8" s="458"/>
      <c r="H8" s="459"/>
      <c r="I8" s="459"/>
      <c r="J8" s="459"/>
      <c r="K8" s="459"/>
      <c r="L8" s="459"/>
      <c r="M8" s="459"/>
      <c r="N8" s="459"/>
      <c r="O8" s="459"/>
      <c r="P8" s="459"/>
      <c r="Q8" s="460"/>
    </row>
    <row r="9" spans="1:17" ht="15" customHeight="1" x14ac:dyDescent="0.3">
      <c r="B9" s="32" t="s">
        <v>12</v>
      </c>
      <c r="C9" s="131">
        <f>VLOOKUP(B9,'Cover Sheet'!$A$5:$B$16,2,FALSE)</f>
        <v>0</v>
      </c>
      <c r="D9" s="100"/>
      <c r="E9" s="57"/>
      <c r="F9" s="57"/>
      <c r="G9" s="458"/>
      <c r="H9" s="459"/>
      <c r="I9" s="459"/>
      <c r="J9" s="459"/>
      <c r="K9" s="459"/>
      <c r="L9" s="459"/>
      <c r="M9" s="459"/>
      <c r="N9" s="459"/>
      <c r="O9" s="459"/>
      <c r="P9" s="459"/>
      <c r="Q9" s="460"/>
    </row>
    <row r="10" spans="1:17" ht="15" customHeight="1" x14ac:dyDescent="0.3">
      <c r="B10" s="30" t="s">
        <v>232</v>
      </c>
      <c r="C10" s="33">
        <f>VLOOKUP(B10,'Cover Sheet'!$A$5:$B$16,2,FALSE)</f>
        <v>0</v>
      </c>
      <c r="D10" s="100"/>
      <c r="E10" s="57"/>
      <c r="F10" s="57"/>
      <c r="G10" s="458"/>
      <c r="H10" s="459"/>
      <c r="I10" s="459"/>
      <c r="J10" s="459"/>
      <c r="K10" s="459"/>
      <c r="L10" s="459"/>
      <c r="M10" s="459"/>
      <c r="N10" s="459"/>
      <c r="O10" s="459"/>
      <c r="P10" s="459"/>
      <c r="Q10" s="460"/>
    </row>
    <row r="11" spans="1:17" ht="15.75" customHeight="1" thickBot="1" x14ac:dyDescent="0.35">
      <c r="G11" s="461"/>
      <c r="H11" s="462"/>
      <c r="I11" s="462"/>
      <c r="J11" s="462"/>
      <c r="K11" s="462"/>
      <c r="L11" s="462"/>
      <c r="M11" s="462"/>
      <c r="N11" s="462"/>
      <c r="O11" s="462"/>
      <c r="P11" s="462"/>
      <c r="Q11" s="463"/>
    </row>
    <row r="12" spans="1:17" ht="15" thickBot="1" x14ac:dyDescent="0.35">
      <c r="B12" s="86"/>
      <c r="C12" s="86"/>
      <c r="D12" s="86"/>
      <c r="E12" s="86"/>
      <c r="F12" s="86"/>
      <c r="G12" s="86"/>
    </row>
    <row r="13" spans="1:17" ht="15" thickBot="1" x14ac:dyDescent="0.35">
      <c r="B13" s="86"/>
      <c r="C13" s="86"/>
      <c r="D13" s="86"/>
      <c r="E13" s="86"/>
      <c r="F13" s="86"/>
      <c r="G13" s="86"/>
      <c r="H13" s="451" t="s">
        <v>125</v>
      </c>
      <c r="I13" s="452"/>
      <c r="J13" s="452"/>
      <c r="K13" s="452"/>
      <c r="L13" s="464" t="s">
        <v>126</v>
      </c>
      <c r="M13" s="465"/>
      <c r="N13" s="465"/>
      <c r="O13" s="465"/>
      <c r="P13" s="465"/>
      <c r="Q13" s="466"/>
    </row>
    <row r="14" spans="1:17" s="99" customFormat="1" ht="62.25" customHeight="1" thickBot="1" x14ac:dyDescent="0.35">
      <c r="A14" s="175"/>
      <c r="B14" s="102" t="s">
        <v>238</v>
      </c>
      <c r="C14" s="102" t="s">
        <v>127</v>
      </c>
      <c r="D14" s="102" t="s">
        <v>392</v>
      </c>
      <c r="E14" s="102" t="s">
        <v>464</v>
      </c>
      <c r="F14" s="87" t="s">
        <v>362</v>
      </c>
      <c r="G14" s="102" t="s">
        <v>393</v>
      </c>
      <c r="H14" s="90" t="s">
        <v>294</v>
      </c>
      <c r="I14" s="90" t="s">
        <v>282</v>
      </c>
      <c r="J14" s="90" t="s">
        <v>283</v>
      </c>
      <c r="K14" s="90" t="s">
        <v>250</v>
      </c>
      <c r="L14" s="90" t="s">
        <v>90</v>
      </c>
      <c r="M14" s="90" t="s">
        <v>106</v>
      </c>
      <c r="N14" s="90" t="s">
        <v>395</v>
      </c>
      <c r="O14" s="90" t="s">
        <v>394</v>
      </c>
      <c r="P14" s="90" t="s">
        <v>396</v>
      </c>
      <c r="Q14" s="90" t="s">
        <v>356</v>
      </c>
    </row>
    <row r="15" spans="1:17" s="228" customFormat="1" x14ac:dyDescent="0.3">
      <c r="A15" s="176"/>
      <c r="B15" s="199"/>
      <c r="C15" s="185"/>
      <c r="D15" s="247"/>
      <c r="E15" s="283"/>
      <c r="F15" s="198"/>
      <c r="G15" s="185"/>
      <c r="H15" s="247"/>
      <c r="I15" s="199"/>
      <c r="J15" s="186"/>
      <c r="K15" s="199"/>
      <c r="L15" s="247"/>
      <c r="M15" s="247"/>
      <c r="N15" s="247"/>
      <c r="O15" s="247"/>
      <c r="P15" s="247"/>
      <c r="Q15" s="247"/>
    </row>
    <row r="16" spans="1:17" s="228" customFormat="1" x14ac:dyDescent="0.3">
      <c r="A16" s="176"/>
      <c r="B16" s="199"/>
      <c r="C16" s="185"/>
      <c r="D16" s="247"/>
      <c r="E16" s="283"/>
      <c r="F16" s="198"/>
      <c r="G16" s="185"/>
      <c r="H16" s="247"/>
      <c r="I16" s="199"/>
      <c r="J16" s="186"/>
      <c r="K16" s="199"/>
      <c r="L16" s="247"/>
      <c r="M16" s="247"/>
      <c r="N16" s="247"/>
      <c r="O16" s="247"/>
      <c r="P16" s="247"/>
      <c r="Q16" s="247"/>
    </row>
    <row r="17" spans="1:17" s="228" customFormat="1" x14ac:dyDescent="0.3">
      <c r="A17" s="176"/>
      <c r="B17" s="199"/>
      <c r="C17" s="185"/>
      <c r="D17" s="247"/>
      <c r="E17" s="283"/>
      <c r="F17" s="198"/>
      <c r="G17" s="185"/>
      <c r="H17" s="247"/>
      <c r="I17" s="199"/>
      <c r="J17" s="186"/>
      <c r="K17" s="199"/>
      <c r="L17" s="247"/>
      <c r="M17" s="247"/>
      <c r="N17" s="247"/>
      <c r="O17" s="247"/>
      <c r="P17" s="247"/>
      <c r="Q17" s="247"/>
    </row>
    <row r="18" spans="1:17" s="228" customFormat="1" x14ac:dyDescent="0.3">
      <c r="A18" s="176"/>
      <c r="B18" s="199"/>
      <c r="C18" s="185"/>
      <c r="D18" s="247"/>
      <c r="E18" s="283"/>
      <c r="F18" s="198"/>
      <c r="G18" s="185"/>
      <c r="H18" s="247"/>
      <c r="I18" s="199"/>
      <c r="J18" s="186"/>
      <c r="K18" s="199"/>
      <c r="L18" s="247"/>
      <c r="M18" s="247"/>
      <c r="N18" s="247"/>
      <c r="O18" s="247"/>
      <c r="P18" s="247"/>
      <c r="Q18" s="247"/>
    </row>
    <row r="19" spans="1:17" s="228" customFormat="1" x14ac:dyDescent="0.3">
      <c r="A19" s="176"/>
      <c r="B19" s="199"/>
      <c r="C19" s="185"/>
      <c r="D19" s="247"/>
      <c r="E19" s="283"/>
      <c r="F19" s="198"/>
      <c r="G19" s="185"/>
      <c r="H19" s="247"/>
      <c r="I19" s="199"/>
      <c r="J19" s="186"/>
      <c r="K19" s="199"/>
      <c r="L19" s="247"/>
      <c r="M19" s="247"/>
      <c r="N19" s="247"/>
      <c r="O19" s="247"/>
      <c r="P19" s="247"/>
      <c r="Q19" s="247"/>
    </row>
    <row r="20" spans="1:17" s="228" customFormat="1" x14ac:dyDescent="0.3">
      <c r="A20" s="176"/>
      <c r="B20" s="199"/>
      <c r="C20" s="185"/>
      <c r="D20" s="247"/>
      <c r="E20" s="283"/>
      <c r="F20" s="198"/>
      <c r="G20" s="185"/>
      <c r="H20" s="247"/>
      <c r="I20" s="199"/>
      <c r="J20" s="186"/>
      <c r="K20" s="199"/>
      <c r="L20" s="247"/>
      <c r="M20" s="247"/>
      <c r="N20" s="247"/>
      <c r="O20" s="247"/>
      <c r="P20" s="247"/>
      <c r="Q20" s="247"/>
    </row>
    <row r="21" spans="1:17" s="228" customFormat="1" x14ac:dyDescent="0.3">
      <c r="A21" s="176"/>
      <c r="B21" s="199"/>
      <c r="C21" s="185"/>
      <c r="D21" s="247"/>
      <c r="E21" s="283"/>
      <c r="F21" s="198"/>
      <c r="G21" s="185"/>
      <c r="H21" s="247"/>
      <c r="I21" s="199"/>
      <c r="J21" s="186"/>
      <c r="K21" s="199"/>
      <c r="L21" s="247"/>
      <c r="M21" s="247"/>
      <c r="N21" s="247"/>
      <c r="O21" s="247"/>
      <c r="P21" s="247"/>
      <c r="Q21" s="247"/>
    </row>
    <row r="22" spans="1:17" s="228" customFormat="1" x14ac:dyDescent="0.3">
      <c r="A22" s="176"/>
      <c r="B22" s="199"/>
      <c r="C22" s="185"/>
      <c r="D22" s="247"/>
      <c r="E22" s="283"/>
      <c r="F22" s="198"/>
      <c r="G22" s="185"/>
      <c r="H22" s="247"/>
      <c r="I22" s="199"/>
      <c r="J22" s="186"/>
      <c r="K22" s="199"/>
      <c r="L22" s="247"/>
      <c r="M22" s="247"/>
      <c r="N22" s="247"/>
      <c r="O22" s="247"/>
      <c r="P22" s="247"/>
      <c r="Q22" s="247"/>
    </row>
    <row r="23" spans="1:17" s="228" customFormat="1" x14ac:dyDescent="0.3">
      <c r="A23" s="176"/>
      <c r="B23" s="199"/>
      <c r="C23" s="185"/>
      <c r="D23" s="247"/>
      <c r="E23" s="283"/>
      <c r="F23" s="198"/>
      <c r="G23" s="185"/>
      <c r="H23" s="247"/>
      <c r="I23" s="199"/>
      <c r="J23" s="186"/>
      <c r="K23" s="199"/>
      <c r="L23" s="247"/>
      <c r="M23" s="247"/>
      <c r="N23" s="247"/>
      <c r="O23" s="247"/>
      <c r="P23" s="247"/>
      <c r="Q23" s="247"/>
    </row>
    <row r="24" spans="1:17" s="228" customFormat="1" x14ac:dyDescent="0.3">
      <c r="A24" s="176"/>
      <c r="B24" s="199"/>
      <c r="C24" s="185"/>
      <c r="D24" s="247"/>
      <c r="E24" s="283"/>
      <c r="F24" s="198"/>
      <c r="G24" s="185"/>
      <c r="H24" s="247"/>
      <c r="I24" s="199"/>
      <c r="J24" s="186"/>
      <c r="K24" s="199"/>
      <c r="L24" s="247"/>
      <c r="M24" s="247"/>
      <c r="N24" s="247"/>
      <c r="O24" s="247"/>
      <c r="P24" s="247"/>
      <c r="Q24" s="247"/>
    </row>
    <row r="25" spans="1:17" s="228" customFormat="1" x14ac:dyDescent="0.3">
      <c r="A25" s="176"/>
      <c r="B25" s="199"/>
      <c r="C25" s="185"/>
      <c r="D25" s="247"/>
      <c r="E25" s="283"/>
      <c r="F25" s="198"/>
      <c r="G25" s="185"/>
      <c r="H25" s="247"/>
      <c r="I25" s="199"/>
      <c r="J25" s="186"/>
      <c r="K25" s="199"/>
      <c r="L25" s="247"/>
      <c r="M25" s="247"/>
      <c r="N25" s="247"/>
      <c r="O25" s="247"/>
      <c r="P25" s="247"/>
      <c r="Q25" s="247"/>
    </row>
    <row r="26" spans="1:17" ht="15" thickBot="1" x14ac:dyDescent="0.35">
      <c r="A26" s="172">
        <v>11000</v>
      </c>
      <c r="B26" s="187" t="s">
        <v>253</v>
      </c>
      <c r="C26" s="99"/>
      <c r="D26" s="99"/>
      <c r="E26" s="99"/>
      <c r="F26" s="99"/>
      <c r="G26" s="99"/>
      <c r="H26" s="188"/>
      <c r="I26" s="188"/>
      <c r="J26" s="188"/>
      <c r="K26" s="188"/>
      <c r="L26" s="188"/>
      <c r="M26" s="188"/>
      <c r="N26" s="188"/>
      <c r="O26" s="189">
        <f>SUM(O15:O25)</f>
        <v>0</v>
      </c>
      <c r="P26" s="190"/>
      <c r="Q26" s="189">
        <f>SUM(Q15:Q25)</f>
        <v>0</v>
      </c>
    </row>
    <row r="27" spans="1:17" ht="15" thickTop="1" x14ac:dyDescent="0.3">
      <c r="B27" s="94" t="s">
        <v>62</v>
      </c>
    </row>
  </sheetData>
  <sheetProtection algorithmName="SHA-512" hashValue="gzxFNWqhq/J6ijgPO1IqOPpj3Q+Q5T8HJFbXBcA9FqeL2g4vMR1Hq921v0M1letDfzGhOUjKjiLd7SluOkI2HA==" saltValue="cp4lu58+a/YUx9o2oOCIew==" spinCount="100000" sheet="1" objects="1" scenarios="1" formatColumns="0" insertRows="0"/>
  <protectedRanges>
    <protectedRange sqref="B15:Q25" name="Range1"/>
  </protectedRanges>
  <mergeCells count="3">
    <mergeCell ref="H13:K13"/>
    <mergeCell ref="L13:Q13"/>
    <mergeCell ref="G3:Q11"/>
  </mergeCells>
  <dataValidations xWindow="172" yWindow="491" count="5">
    <dataValidation allowBlank="1" showErrorMessage="1" sqref="B3 A13:XFD14" xr:uid="{00000000-0002-0000-0D00-000000000000}"/>
    <dataValidation allowBlank="1" showErrorMessage="1" prompt="_x000a_" sqref="B2" xr:uid="{00000000-0002-0000-0D00-000001000000}"/>
    <dataValidation type="date" operator="greaterThan" allowBlank="1" showErrorMessage="1" sqref="I15:I25 B15:B25" xr:uid="{00000000-0002-0000-0D00-000002000000}">
      <formula1>1</formula1>
    </dataValidation>
    <dataValidation type="decimal" allowBlank="1" showInputMessage="1" showErrorMessage="1" errorTitle="Error" error="Please enter numerical values" sqref="H15:H25 L15:L25 D15:D25 N15:Q25" xr:uid="{00000000-0002-0000-0D00-000003000000}">
      <formula1>0</formula1>
      <formula2>1000000000000000000</formula2>
    </dataValidation>
    <dataValidation operator="greaterThanOrEqual" allowBlank="1" showErrorMessage="1" errorTitle="Error" error="Maturity  date must be greater than or equal to the relevant date of the report." sqref="K15:K25" xr:uid="{00000000-0002-0000-0D00-000004000000}"/>
  </dataValidations>
  <pageMargins left="0.7" right="0.7" top="0.75" bottom="0.75" header="0.3" footer="0.3"/>
  <pageSetup paperSize="5" scale="46" orientation="landscape" r:id="rId1"/>
  <extLst>
    <ext xmlns:x14="http://schemas.microsoft.com/office/spreadsheetml/2009/9/main" uri="{CCE6A557-97BC-4b89-ADB6-D9C93CAAB3DF}">
      <x14:dataValidations xmlns:xm="http://schemas.microsoft.com/office/excel/2006/main" xWindow="172" yWindow="491" count="5">
        <x14:dataValidation type="list" allowBlank="1" showInputMessage="1" showErrorMessage="1" xr:uid="{00000000-0002-0000-0D00-000005000000}">
          <x14:formula1>
            <xm:f>'Data Validation'!$F$17:$F$22</xm:f>
          </x14:formula1>
          <xm:sqref>J15:J25</xm:sqref>
        </x14:dataValidation>
        <x14:dataValidation type="list" allowBlank="1" showInputMessage="1" showErrorMessage="1" errorTitle="Error" error="Please use drop down menu" xr:uid="{00000000-0002-0000-0D00-000006000000}">
          <x14:formula1>
            <xm:f>'Data Validation'!$F$55:$F$56</xm:f>
          </x14:formula1>
          <xm:sqref>E15:E25</xm:sqref>
        </x14:dataValidation>
        <x14:dataValidation type="list" allowBlank="1" showInputMessage="1" showErrorMessage="1" error="Please use drop down menu" xr:uid="{00000000-0002-0000-0D00-000007000000}">
          <x14:formula1>
            <xm:f>'Data Validation'!$H$12:$H$14</xm:f>
          </x14:formula1>
          <xm:sqref>F15:F25</xm:sqref>
        </x14:dataValidation>
        <x14:dataValidation type="list" allowBlank="1" showInputMessage="1" showErrorMessage="1" errorTitle="Error" error="Please use drop down menu" xr:uid="{00000000-0002-0000-0D00-000009000000}">
          <x14:formula1>
            <xm:f>'Data Validation'!$L$5:$L$12</xm:f>
          </x14:formula1>
          <xm:sqref>M15:M25</xm:sqref>
        </x14:dataValidation>
        <x14:dataValidation type="list" allowBlank="1" showInputMessage="1" showErrorMessage="1" error="Please use drop down menu" xr:uid="{00000000-0002-0000-0D00-000008000000}">
          <x14:formula1>
            <xm:f>'Data Validation'!$D$31:$D$33</xm:f>
          </x14:formula1>
          <xm:sqref>G15:G25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G28"/>
  <sheetViews>
    <sheetView tabSelected="1" zoomScale="80" zoomScaleNormal="80" zoomScaleSheetLayoutView="100" workbookViewId="0"/>
  </sheetViews>
  <sheetFormatPr defaultColWidth="56" defaultRowHeight="21" x14ac:dyDescent="0.4"/>
  <cols>
    <col min="1" max="1" width="58.21875" style="151" customWidth="1"/>
    <col min="2" max="2" width="80.5546875" style="157" customWidth="1"/>
    <col min="3" max="3" width="41" style="151" customWidth="1"/>
    <col min="4" max="5" width="24.77734375" style="151" bestFit="1" customWidth="1"/>
    <col min="6" max="6" width="24" style="151" customWidth="1"/>
    <col min="7" max="7" width="24.77734375" style="151" customWidth="1"/>
    <col min="8" max="16384" width="56" style="151"/>
  </cols>
  <sheetData>
    <row r="1" spans="1:7" x14ac:dyDescent="0.4">
      <c r="A1" s="149" t="s">
        <v>296</v>
      </c>
    </row>
    <row r="2" spans="1:7" x14ac:dyDescent="0.4">
      <c r="A2" s="149" t="s">
        <v>295</v>
      </c>
    </row>
    <row r="5" spans="1:7" x14ac:dyDescent="0.4">
      <c r="A5" s="149" t="s">
        <v>8</v>
      </c>
      <c r="B5" s="150"/>
      <c r="C5" s="32" t="s">
        <v>415</v>
      </c>
      <c r="D5" s="30"/>
      <c r="E5" s="30"/>
      <c r="F5" s="30"/>
      <c r="G5" s="30"/>
    </row>
    <row r="6" spans="1:7" x14ac:dyDescent="0.4">
      <c r="A6" s="149" t="s">
        <v>10</v>
      </c>
      <c r="B6" s="150"/>
      <c r="C6" s="32" t="s">
        <v>415</v>
      </c>
      <c r="D6" s="30"/>
      <c r="E6" s="30"/>
      <c r="F6" s="30"/>
      <c r="G6" s="30"/>
    </row>
    <row r="7" spans="1:7" x14ac:dyDescent="0.4">
      <c r="A7" s="149" t="s">
        <v>94</v>
      </c>
      <c r="B7" s="152"/>
      <c r="C7" s="32" t="s">
        <v>415</v>
      </c>
      <c r="D7" s="32"/>
      <c r="E7" s="30"/>
      <c r="F7" s="32"/>
      <c r="G7" s="32"/>
    </row>
    <row r="8" spans="1:7" x14ac:dyDescent="0.4">
      <c r="A8" s="149" t="s">
        <v>334</v>
      </c>
      <c r="B8" s="153"/>
      <c r="C8" s="32"/>
      <c r="D8" s="30"/>
      <c r="E8" s="32"/>
      <c r="F8" s="30"/>
      <c r="G8" s="30"/>
    </row>
    <row r="9" spans="1:7" x14ac:dyDescent="0.4">
      <c r="A9" s="149" t="s">
        <v>12</v>
      </c>
      <c r="B9" s="167"/>
      <c r="C9" s="32"/>
      <c r="D9" s="30"/>
      <c r="E9" s="30"/>
      <c r="F9" s="30"/>
      <c r="G9" s="30"/>
    </row>
    <row r="10" spans="1:7" ht="42" x14ac:dyDescent="0.4">
      <c r="A10" s="360" t="s">
        <v>531</v>
      </c>
      <c r="B10" s="154"/>
      <c r="C10" s="32"/>
      <c r="D10" s="30"/>
      <c r="E10" s="30"/>
      <c r="F10" s="30"/>
      <c r="G10" s="30"/>
    </row>
    <row r="11" spans="1:7" x14ac:dyDescent="0.4">
      <c r="A11" s="149" t="s">
        <v>532</v>
      </c>
      <c r="B11" s="154"/>
      <c r="C11" s="32"/>
      <c r="D11" s="30"/>
      <c r="E11" s="30"/>
      <c r="F11" s="30"/>
      <c r="G11" s="30"/>
    </row>
    <row r="12" spans="1:7" x14ac:dyDescent="0.4">
      <c r="A12" s="149" t="s">
        <v>248</v>
      </c>
      <c r="B12" s="153"/>
      <c r="C12" s="32" t="s">
        <v>415</v>
      </c>
      <c r="D12" s="30"/>
      <c r="E12" s="30"/>
    </row>
    <row r="13" spans="1:7" x14ac:dyDescent="0.4">
      <c r="A13" s="149" t="s">
        <v>232</v>
      </c>
      <c r="B13" s="168"/>
      <c r="C13" s="30"/>
      <c r="D13" s="30"/>
    </row>
    <row r="14" spans="1:7" x14ac:dyDescent="0.4">
      <c r="A14" s="149" t="s">
        <v>251</v>
      </c>
      <c r="B14" s="155"/>
    </row>
    <row r="15" spans="1:7" x14ac:dyDescent="0.4">
      <c r="A15" s="149" t="s">
        <v>129</v>
      </c>
      <c r="B15" s="153" t="str">
        <f>IF(B6="CIS",B5,"")</f>
        <v/>
      </c>
    </row>
    <row r="16" spans="1:7" x14ac:dyDescent="0.4">
      <c r="A16" s="149" t="s">
        <v>400</v>
      </c>
      <c r="B16" s="153"/>
      <c r="C16" s="83" t="b">
        <f t="shared" ref="C16:C17" si="0">IF($B$6="CIS",IF(B16="",$C$12,""))</f>
        <v>0</v>
      </c>
    </row>
    <row r="17" spans="1:7" x14ac:dyDescent="0.4">
      <c r="A17" s="149" t="s">
        <v>317</v>
      </c>
      <c r="B17" s="153"/>
      <c r="C17" s="83" t="b">
        <f t="shared" si="0"/>
        <v>0</v>
      </c>
    </row>
    <row r="18" spans="1:7" x14ac:dyDescent="0.4">
      <c r="A18" s="149" t="s">
        <v>432</v>
      </c>
      <c r="B18" s="153"/>
      <c r="C18" s="83" t="b">
        <f>IF($B$6="CIS",IF(B18="",$C$12,""))</f>
        <v>0</v>
      </c>
    </row>
    <row r="19" spans="1:7" ht="24.6" customHeight="1" x14ac:dyDescent="0.4">
      <c r="A19" s="366" t="s">
        <v>539</v>
      </c>
      <c r="B19" s="153"/>
      <c r="C19" s="295" t="b">
        <f>IF($B$6="CIS",IF(B19="","Please state name of Trustee",""))</f>
        <v>0</v>
      </c>
    </row>
    <row r="20" spans="1:7" x14ac:dyDescent="0.4">
      <c r="A20" s="290" t="s">
        <v>449</v>
      </c>
      <c r="B20" s="153"/>
      <c r="C20" s="83" t="b">
        <f>IF($B$6="CIS",IF(B20="",$C$12,""))</f>
        <v>0</v>
      </c>
    </row>
    <row r="21" spans="1:7" x14ac:dyDescent="0.4">
      <c r="A21" s="159" t="s">
        <v>265</v>
      </c>
    </row>
    <row r="22" spans="1:7" x14ac:dyDescent="0.4">
      <c r="C22" s="292"/>
    </row>
    <row r="23" spans="1:7" x14ac:dyDescent="0.4">
      <c r="B23" s="156"/>
      <c r="C23" s="32"/>
      <c r="D23" s="32"/>
      <c r="E23" s="32"/>
      <c r="F23" s="32"/>
      <c r="G23" s="32"/>
    </row>
    <row r="24" spans="1:7" x14ac:dyDescent="0.4">
      <c r="A24" s="30"/>
      <c r="B24" s="156"/>
      <c r="C24" s="32"/>
      <c r="D24" s="32"/>
      <c r="E24" s="32"/>
      <c r="F24" s="32"/>
      <c r="G24" s="32"/>
    </row>
    <row r="25" spans="1:7" x14ac:dyDescent="0.4">
      <c r="A25" s="30"/>
      <c r="B25" s="156"/>
      <c r="C25" s="32"/>
      <c r="D25" s="32"/>
      <c r="E25" s="32"/>
      <c r="F25" s="32"/>
      <c r="G25" s="32"/>
    </row>
    <row r="26" spans="1:7" x14ac:dyDescent="0.4">
      <c r="A26" s="30"/>
      <c r="B26" s="156"/>
      <c r="C26" s="32"/>
      <c r="D26" s="32"/>
      <c r="E26" s="32"/>
      <c r="F26" s="32"/>
      <c r="G26" s="32"/>
    </row>
    <row r="27" spans="1:7" x14ac:dyDescent="0.4">
      <c r="A27" s="30"/>
      <c r="B27" s="51"/>
      <c r="C27" s="30"/>
      <c r="D27" s="30"/>
      <c r="E27" s="30"/>
      <c r="F27" s="32"/>
      <c r="G27" s="32"/>
    </row>
    <row r="28" spans="1:7" x14ac:dyDescent="0.4">
      <c r="A28" s="30"/>
      <c r="F28" s="30"/>
      <c r="G28" s="30"/>
    </row>
  </sheetData>
  <sheetProtection algorithmName="SHA-512" hashValue="xPRm/6JKsE266b2TnQEQT2tNdWCctWGHaKH+BRTNmhgU7ENgzNkJeGV0o5V6/l3nFzOFOg6tuwVsCW55PSuMng==" saltValue="ZUzifM6WgCPyrOQ41MORRQ==" spinCount="100000" sheet="1" formatColumns="0"/>
  <protectedRanges>
    <protectedRange sqref="B5:B13 B16:B20" name="Range1"/>
  </protectedRanges>
  <conditionalFormatting sqref="B5:B13">
    <cfRule type="containsBlanks" dxfId="20" priority="11">
      <formula>LEN(TRIM(B5))=0</formula>
    </cfRule>
  </conditionalFormatting>
  <conditionalFormatting sqref="C16:C20">
    <cfRule type="containsText" dxfId="19" priority="9" operator="containsText" text="FALSE">
      <formula>NOT(ISERROR(SEARCH("FALSE",C16)))</formula>
    </cfRule>
  </conditionalFormatting>
  <dataValidations xWindow="737" yWindow="598" count="6">
    <dataValidation type="date" operator="greaterThan" allowBlank="1" showInputMessage="1" showErrorMessage="1" promptTitle="Date Report Made" prompt="You must enter date as dd/mm/yyyy_x000a__x000a_The date on which the report is submitted to the Commission. " sqref="B9" xr:uid="{00000000-0002-0000-0100-000000000000}">
      <formula1>1</formula1>
    </dataValidation>
    <dataValidation allowBlank="1" showInputMessage="1" showErrorMessage="1" promptTitle="Name of Senior Officer Reporting" prompt="Please insert the name of the Senior Officer reporting (First Name followed by the Surname)." sqref="B8" xr:uid="{00000000-0002-0000-0100-000001000000}"/>
    <dataValidation type="decimal" allowBlank="1" showInputMessage="1" showErrorMessage="1" promptTitle="Number of Private Wealth Clients" prompt="Private Wealth Clients will be defined as off-balance sheet assets that are managed on behalf of retail and/or institutional clients, exclusive of CISs, for which the reporting entity has discretionary and non-discretionary authority." sqref="B11" xr:uid="{00000000-0002-0000-0100-000002000000}">
      <formula1>-999999999999999000</formula1>
      <formula2>999999999999999000</formula2>
    </dataValidation>
    <dataValidation allowBlank="1" showInputMessage="1" showErrorMessage="1" promptTitle="Exchange Rate USD" prompt="Exchange rate at four (4) decimal places" sqref="B13" xr:uid="{00000000-0002-0000-0100-000003000000}"/>
    <dataValidation allowBlank="1" showInputMessage="1" showErrorMessage="1" promptTitle="Name of Responsible Person" prompt="Please indicate the name of the Responsible Person as pursuant to the Securities (Collective Investment Schemes) Bye- Laws, 2023" sqref="B19" xr:uid="{00000000-0002-0000-0100-000004000000}"/>
    <dataValidation type="decimal" allowBlank="1" showInputMessage="1" showErrorMessage="1" prompt="The number of clients (exclusive of Private Wealth Clients) includes all entities that are recipients of services provided by the registrant including CISs and pension funds but exclusive of private wealth clients.  " sqref="B10" xr:uid="{EFF827C5-72DD-4D72-BBB1-60C31D63A17D}">
      <formula1>-999999999999999000</formula1>
      <formula2>999999999999999000</formula2>
    </dataValidation>
  </dataValidations>
  <pageMargins left="0.7" right="0.7" top="0.75" bottom="0.75" header="0.3" footer="0.3"/>
  <pageSetup paperSize="9" scale="75" orientation="portrait" r:id="rId1"/>
  <colBreaks count="1" manualBreakCount="1">
    <brk id="2" min="3" max="24" man="1"/>
  </colBreaks>
  <ignoredErrors>
    <ignoredError sqref="C19" formula="1"/>
  </ignoredErrors>
  <extLst>
    <ext xmlns:x14="http://schemas.microsoft.com/office/spreadsheetml/2009/9/main" uri="{78C0D931-6437-407d-A8EE-F0AAD7539E65}">
      <x14:conditionalFormattings>
        <x14:conditionalFormatting xmlns:xm="http://schemas.microsoft.com/office/excel/2006/main">
          <x14:cfRule type="containsText" priority="10" operator="containsText" id="{60789675-442E-4FDE-9430-DBA9C381AE6E}">
            <xm:f>NOT(ISERROR(SEARCH($C$6,C16)))</xm:f>
            <xm:f>$C$6</xm:f>
            <x14:dxf>
              <font>
                <color rgb="FFFF0000"/>
              </font>
              <fill>
                <patternFill patternType="none">
                  <bgColor auto="1"/>
                </patternFill>
              </fill>
            </x14:dxf>
          </x14:cfRule>
          <xm:sqref>C16:C20</xm:sqref>
        </x14:conditionalFormatting>
      </x14:conditionalFormattings>
    </ext>
    <ext xmlns:x14="http://schemas.microsoft.com/office/spreadsheetml/2009/9/main" uri="{CCE6A557-97BC-4b89-ADB6-D9C93CAAB3DF}">
      <x14:dataValidations xmlns:xm="http://schemas.microsoft.com/office/excel/2006/main" xWindow="737" yWindow="598" count="8">
        <x14:dataValidation type="list" allowBlank="1" showInputMessage="1" showErrorMessage="1" promptTitle="NAV Type" prompt="Please choose from the drop down list" xr:uid="{00000000-0002-0000-0100-000006000000}">
          <x14:formula1>
            <xm:f>'Data Validation'!$D$14:$D$16</xm:f>
          </x14:formula1>
          <xm:sqref>B18</xm:sqref>
        </x14:dataValidation>
        <x14:dataValidation type="list" allowBlank="1" showInputMessage="1" showErrorMessage="1" promptTitle="CIS Type" prompt="Please select from drop down menu" xr:uid="{00000000-0002-0000-0100-000007000000}">
          <x14:formula1>
            <xm:f>'Data Validation'!$F$47:$F$51</xm:f>
          </x14:formula1>
          <xm:sqref>B20</xm:sqref>
        </x14:dataValidation>
        <x14:dataValidation type="list" allowBlank="1" showInputMessage="1" showErrorMessage="1" errorTitle="Incorrect" error="Please use drop down list" promptTitle="Type of Reporting Entity" prompt="Please choose an entity from the drop down list_x000a__x000a_The registrant to choose one of the following:_x000a_• Broker-Dealer; _x000a_• Investment Adviser; _x000a_• Underwriter;_x000a_• SRO; and_x000a_• CIS._x000a_" xr:uid="{00000000-0002-0000-0100-000008000000}">
          <x14:formula1>
            <xm:f>'Data Validation'!$D$5:$D$9</xm:f>
          </x14:formula1>
          <xm:sqref>B6</xm:sqref>
        </x14:dataValidation>
        <x14:dataValidation type="list" allowBlank="1" showInputMessage="1" showErrorMessage="1" errorTitle="Incorrect" error="Please use drop down list" promptTitle="Group Affiliation" prompt="Please choose from the drop down list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 xr:uid="{00000000-0002-0000-0100-000009000000}">
          <x14:formula1>
            <xm:f>'Data Validation'!$H$5:$H$8</xm:f>
          </x14:formula1>
          <xm:sqref>B12</xm:sqref>
        </x14:dataValidation>
        <x14:dataValidation type="list" allowBlank="1" showInputMessage="1" showErrorMessage="1" promptTitle="Reporting Currency" prompt="Please choose from the drop down list" xr:uid="{00000000-0002-0000-0100-00000B000000}">
          <x14:formula1>
            <xm:f>'Data Validation'!$L$5:$L$12</xm:f>
          </x14:formula1>
          <xm:sqref>B17</xm:sqref>
        </x14:dataValidation>
        <x14:dataValidation type="list" allowBlank="1" showInputMessage="1" showErrorMessage="1" errorTitle="Incorrect" error="Please use drop down list" promptTitle="Relevant Date of Report" prompt="Pick quarter end from drop List_x000a__x000a_The closing date of the quarter to which the report relates.  " xr:uid="{00000000-0002-0000-0100-00000A000000}">
          <x14:formula1>
            <xm:f>'Data Validation'!$J$5:$J$20</xm:f>
          </x14:formula1>
          <xm:sqref>B7</xm:sqref>
        </x14:dataValidation>
        <x14:dataValidation type="list" allowBlank="1" showInputMessage="1" showErrorMessage="1" errorTitle="incorrect" error="Please use drop down list" promptTitle="Name of Fund Manager" prompt="Please choose from drop down list" xr:uid="{00000000-0002-0000-0100-000005000000}">
          <x14:formula1>
            <xm:f>'Data Validation'!$A$152:$A$171</xm:f>
          </x14:formula1>
          <xm:sqref>B16</xm:sqref>
        </x14:dataValidation>
        <x14:dataValidation type="list" allowBlank="1" showInputMessage="1" showErrorMessage="1" errorTitle="Incorrect" error="Please use drop down list" promptTitle="Name of Reporting Entity" prompt="Please choose the name of your organization from the drop down list._x000a__x000a_" xr:uid="{00000000-0002-0000-0100-00000C000000}">
          <x14:formula1>
            <xm:f>'Data Validation'!$A$5:$A$139</xm:f>
          </x14:formula1>
          <xm:sqref>B5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29"/>
  <sheetViews>
    <sheetView zoomScale="80" zoomScaleNormal="80" workbookViewId="0"/>
  </sheetViews>
  <sheetFormatPr defaultColWidth="9.21875" defaultRowHeight="14.4" x14ac:dyDescent="0.3"/>
  <cols>
    <col min="1" max="1" width="27.21875" style="6" customWidth="1"/>
    <col min="2" max="5" width="26.21875" style="11" customWidth="1"/>
    <col min="6" max="6" width="17.77734375" style="7" customWidth="1"/>
    <col min="7" max="9" width="15.5546875" style="8" customWidth="1"/>
    <col min="10" max="16384" width="9.21875" style="8"/>
  </cols>
  <sheetData>
    <row r="1" spans="1:5" x14ac:dyDescent="0.3">
      <c r="A1" s="6" t="s">
        <v>233</v>
      </c>
    </row>
    <row r="2" spans="1:5" x14ac:dyDescent="0.3">
      <c r="A2" s="28" t="s">
        <v>235</v>
      </c>
    </row>
    <row r="3" spans="1:5" ht="15" thickBot="1" x14ac:dyDescent="0.35"/>
    <row r="4" spans="1:5" x14ac:dyDescent="0.3">
      <c r="A4" s="9" t="s">
        <v>219</v>
      </c>
      <c r="B4" s="12" t="s">
        <v>210</v>
      </c>
      <c r="C4" s="12" t="s">
        <v>211</v>
      </c>
      <c r="D4" s="12" t="s">
        <v>212</v>
      </c>
      <c r="E4" s="13" t="s">
        <v>119</v>
      </c>
    </row>
    <row r="5" spans="1:5" ht="15" thickBot="1" x14ac:dyDescent="0.35">
      <c r="A5" s="10"/>
      <c r="B5" s="14">
        <f>'Balance Sheet - MMRF01'!E43</f>
        <v>0</v>
      </c>
      <c r="C5" s="14">
        <f>'Balance Sheet - MMRF01'!E76</f>
        <v>0</v>
      </c>
      <c r="D5" s="14">
        <f>'Balance Sheet - MMRF01'!E86</f>
        <v>0</v>
      </c>
      <c r="E5" s="15">
        <f>B5-(C5+D5)</f>
        <v>0</v>
      </c>
    </row>
    <row r="6" spans="1:5" ht="5.25" customHeight="1" thickBot="1" x14ac:dyDescent="0.35">
      <c r="B6" s="16"/>
      <c r="C6" s="16"/>
      <c r="D6" s="16"/>
      <c r="E6" s="17"/>
    </row>
    <row r="7" spans="1:5" ht="60.75" customHeight="1" x14ac:dyDescent="0.3">
      <c r="A7" s="9" t="s">
        <v>412</v>
      </c>
      <c r="B7" s="338" t="s">
        <v>138</v>
      </c>
      <c r="C7" s="337" t="s">
        <v>214</v>
      </c>
      <c r="D7" s="13" t="s">
        <v>119</v>
      </c>
      <c r="E7" s="16"/>
    </row>
    <row r="8" spans="1:5" ht="15" thickBot="1" x14ac:dyDescent="0.35">
      <c r="A8" s="10"/>
      <c r="B8" s="14">
        <f>'Balance Sheet - MMRF01'!E33</f>
        <v>0</v>
      </c>
      <c r="C8" s="14">
        <f>'Securities portfolio - MMRF04'!O102</f>
        <v>0</v>
      </c>
      <c r="D8" s="15">
        <f>B8-C8</f>
        <v>0</v>
      </c>
      <c r="E8" s="16"/>
    </row>
    <row r="9" spans="1:5" ht="5.25" customHeight="1" thickBot="1" x14ac:dyDescent="0.35">
      <c r="B9" s="16"/>
      <c r="C9" s="16"/>
      <c r="D9" s="17"/>
      <c r="E9" s="16"/>
    </row>
    <row r="10" spans="1:5" ht="43.2" x14ac:dyDescent="0.3">
      <c r="A10" s="9" t="s">
        <v>220</v>
      </c>
      <c r="B10" s="18" t="s">
        <v>138</v>
      </c>
      <c r="C10" s="337" t="s">
        <v>218</v>
      </c>
      <c r="D10" s="13" t="s">
        <v>119</v>
      </c>
      <c r="E10" s="16"/>
    </row>
    <row r="11" spans="1:5" ht="15" thickBot="1" x14ac:dyDescent="0.35">
      <c r="A11" s="10"/>
      <c r="B11" s="14">
        <f>'Balance Sheet - MMRF01'!E33</f>
        <v>0</v>
      </c>
      <c r="C11" s="14">
        <f>'CIS Portfolio - MMRF03'!O111</f>
        <v>0</v>
      </c>
      <c r="D11" s="15">
        <f>B11-C11</f>
        <v>0</v>
      </c>
      <c r="E11" s="285" t="s">
        <v>443</v>
      </c>
    </row>
    <row r="12" spans="1:5" ht="5.25" customHeight="1" thickBot="1" x14ac:dyDescent="0.35">
      <c r="B12" s="16"/>
      <c r="C12" s="16"/>
      <c r="D12" s="16"/>
      <c r="E12" s="16"/>
    </row>
    <row r="13" spans="1:5" ht="28.8" x14ac:dyDescent="0.3">
      <c r="A13" s="9" t="s">
        <v>221</v>
      </c>
      <c r="B13" s="19" t="s">
        <v>137</v>
      </c>
      <c r="C13" s="337" t="s">
        <v>216</v>
      </c>
      <c r="D13" s="13" t="s">
        <v>119</v>
      </c>
      <c r="E13" s="29"/>
    </row>
    <row r="14" spans="1:5" ht="15" thickBot="1" x14ac:dyDescent="0.35">
      <c r="A14" s="10"/>
      <c r="B14" s="14">
        <f>'Balance Sheet - MMRF01'!E34</f>
        <v>0</v>
      </c>
      <c r="C14" s="14">
        <f>'Repo portfolio - MMRF05'!P101</f>
        <v>0</v>
      </c>
      <c r="D14" s="15">
        <f>B14-C14</f>
        <v>0</v>
      </c>
      <c r="E14" s="16"/>
    </row>
    <row r="15" spans="1:5" ht="5.25" customHeight="1" thickBot="1" x14ac:dyDescent="0.35">
      <c r="B15" s="16"/>
      <c r="C15" s="16"/>
      <c r="D15" s="16"/>
      <c r="E15" s="16"/>
    </row>
    <row r="16" spans="1:5" ht="28.8" x14ac:dyDescent="0.3">
      <c r="A16" s="9" t="s">
        <v>221</v>
      </c>
      <c r="B16" s="337" t="s">
        <v>213</v>
      </c>
      <c r="C16" s="12" t="s">
        <v>215</v>
      </c>
      <c r="D16" s="13" t="s">
        <v>119</v>
      </c>
      <c r="E16" s="16"/>
    </row>
    <row r="17" spans="1:5" ht="15" thickBot="1" x14ac:dyDescent="0.35">
      <c r="A17" s="10"/>
      <c r="B17" s="14">
        <f>'Balance Sheet - MMRF01'!E61</f>
        <v>0</v>
      </c>
      <c r="C17" s="14">
        <f>'Repo portfolio - MMRF05'!X101</f>
        <v>0</v>
      </c>
      <c r="D17" s="15">
        <f>B17-C17</f>
        <v>0</v>
      </c>
      <c r="E17" s="16"/>
    </row>
    <row r="18" spans="1:5" ht="5.25" customHeight="1" thickBot="1" x14ac:dyDescent="0.35"/>
    <row r="19" spans="1:5" ht="28.8" x14ac:dyDescent="0.3">
      <c r="A19" s="9" t="s">
        <v>222</v>
      </c>
      <c r="B19" s="20" t="s">
        <v>410</v>
      </c>
      <c r="C19" s="336" t="s">
        <v>217</v>
      </c>
      <c r="D19" s="13" t="s">
        <v>119</v>
      </c>
    </row>
    <row r="20" spans="1:5" ht="15" thickBot="1" x14ac:dyDescent="0.35">
      <c r="A20" s="10"/>
      <c r="B20" s="21">
        <f>'Balance Sheet - MMRF01'!E85</f>
        <v>0</v>
      </c>
      <c r="C20" s="21">
        <f>'Inc and Exp - MMRF02'!D50</f>
        <v>0</v>
      </c>
      <c r="D20" s="15">
        <f>B20-C20</f>
        <v>0</v>
      </c>
    </row>
    <row r="21" spans="1:5" ht="5.25" customHeight="1" thickBot="1" x14ac:dyDescent="0.35"/>
    <row r="22" spans="1:5" ht="28.8" x14ac:dyDescent="0.3">
      <c r="A22" s="9" t="s">
        <v>413</v>
      </c>
      <c r="B22" s="337" t="s">
        <v>213</v>
      </c>
      <c r="C22" s="334" t="s">
        <v>223</v>
      </c>
      <c r="D22" s="13" t="s">
        <v>119</v>
      </c>
    </row>
    <row r="23" spans="1:5" ht="15" thickBot="1" x14ac:dyDescent="0.35">
      <c r="A23" s="10"/>
      <c r="B23" s="14">
        <f>'Balance Sheet - MMRF01'!E61</f>
        <v>0</v>
      </c>
      <c r="C23" s="14">
        <f>'Repo Activity Summary - MMRF06'!E26+'Repo Activity Summary - MMRF06'!F26</f>
        <v>0</v>
      </c>
      <c r="D23" s="15">
        <f>B23-C23</f>
        <v>0</v>
      </c>
      <c r="E23" s="285"/>
    </row>
    <row r="24" spans="1:5" ht="5.25" customHeight="1" thickBot="1" x14ac:dyDescent="0.35"/>
    <row r="25" spans="1:5" ht="28.8" x14ac:dyDescent="0.3">
      <c r="A25" s="9" t="s">
        <v>444</v>
      </c>
      <c r="B25" s="12" t="s">
        <v>503</v>
      </c>
      <c r="C25" s="334" t="s">
        <v>381</v>
      </c>
      <c r="D25" s="13" t="s">
        <v>119</v>
      </c>
    </row>
    <row r="26" spans="1:5" ht="15" thickBot="1" x14ac:dyDescent="0.35">
      <c r="A26" s="10"/>
      <c r="B26" s="14">
        <f>'CIS Portfolio - MMRF03'!O120</f>
        <v>0</v>
      </c>
      <c r="C26" s="14">
        <f>'CIS Investors - MMRF09'!D25</f>
        <v>0</v>
      </c>
      <c r="D26" s="15">
        <f>B26-C26</f>
        <v>0</v>
      </c>
      <c r="E26" s="285"/>
    </row>
    <row r="27" spans="1:5" ht="4.95" customHeight="1" thickBot="1" x14ac:dyDescent="0.35"/>
    <row r="28" spans="1:5" ht="28.8" x14ac:dyDescent="0.3">
      <c r="A28" s="9" t="s">
        <v>444</v>
      </c>
      <c r="B28" s="12" t="s">
        <v>306</v>
      </c>
      <c r="C28" s="334" t="s">
        <v>502</v>
      </c>
      <c r="D28" s="335" t="s">
        <v>119</v>
      </c>
    </row>
    <row r="29" spans="1:5" ht="15" thickBot="1" x14ac:dyDescent="0.35">
      <c r="A29" s="10"/>
      <c r="B29" s="14">
        <f>'CIS Portfolio - MMRF03'!O121</f>
        <v>0</v>
      </c>
      <c r="C29" s="14">
        <f>'CIS Investors - MMRF09'!C25</f>
        <v>0</v>
      </c>
      <c r="D29" s="15">
        <f>B29-C29</f>
        <v>0</v>
      </c>
    </row>
  </sheetData>
  <sheetProtection algorithmName="SHA-512" hashValue="Vu5ruDPWh1re6rwZ39cnE8LyzyDqukY9jbImmXlKxkRExoFC3Iw8dxglFZE+bPnlwplvzDCYCPodIrQWCFr0yg==" saltValue="5klo6unzI8CbconTbqpA/w==" spinCount="100000" sheet="1" selectLockedCells="1" selectUnlockedCells="1"/>
  <dataValidations disablePrompts="1" xWindow="677" yWindow="378" count="2">
    <dataValidation allowBlank="1" showInputMessage="1" showErrorMessage="1" prompt="For Registrants with a Proprietary Book" sqref="A7:D8" xr:uid="{00000000-0002-0000-0200-000000000000}"/>
    <dataValidation allowBlank="1" showInputMessage="1" showErrorMessage="1" prompt="For CISs only" sqref="A10:D11" xr:uid="{00000000-0002-0000-0200-000001000000}"/>
  </dataValidations>
  <pageMargins left="0.7" right="0.7" top="0.75" bottom="0.75" header="0.3" footer="0.3"/>
  <pageSetup paperSize="9" scale="8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1082"/>
  <sheetViews>
    <sheetView showGridLines="0" zoomScale="80" zoomScaleNormal="80" zoomScaleSheetLayoutView="100" workbookViewId="0"/>
  </sheetViews>
  <sheetFormatPr defaultColWidth="15.21875" defaultRowHeight="15" customHeight="1" x14ac:dyDescent="0.3"/>
  <cols>
    <col min="1" max="1" width="5" style="241" bestFit="1" customWidth="1"/>
    <col min="2" max="2" width="49.21875" customWidth="1"/>
    <col min="3" max="3" width="34.21875" customWidth="1"/>
    <col min="4" max="4" width="8.44140625" customWidth="1"/>
    <col min="5" max="5" width="20.21875" style="54" customWidth="1"/>
    <col min="6" max="8" width="20.21875" customWidth="1"/>
    <col min="9" max="18" width="8.77734375" customWidth="1"/>
    <col min="19" max="21" width="13.21875" customWidth="1"/>
  </cols>
  <sheetData>
    <row r="1" spans="1:10" ht="14.4" x14ac:dyDescent="0.3">
      <c r="B1" s="30" t="s">
        <v>0</v>
      </c>
      <c r="C1" s="3"/>
      <c r="D1" s="3"/>
      <c r="E1" s="5"/>
      <c r="F1" s="3"/>
      <c r="G1" s="3"/>
      <c r="H1" s="31" t="s">
        <v>5</v>
      </c>
      <c r="I1" s="3"/>
      <c r="J1" s="3"/>
    </row>
    <row r="2" spans="1:10" ht="15.75" customHeight="1" x14ac:dyDescent="0.3">
      <c r="B2" s="30" t="s">
        <v>6</v>
      </c>
      <c r="C2" s="3"/>
      <c r="D2" s="3"/>
      <c r="E2" s="5"/>
      <c r="F2" s="3"/>
      <c r="G2" s="3"/>
      <c r="H2" s="3"/>
      <c r="I2" s="3"/>
      <c r="J2" s="3"/>
    </row>
    <row r="3" spans="1:10" ht="15" customHeight="1" x14ac:dyDescent="0.3">
      <c r="B3" s="30"/>
      <c r="C3" s="3"/>
      <c r="D3" s="3"/>
      <c r="E3" s="377" t="s">
        <v>7</v>
      </c>
      <c r="F3" s="378"/>
      <c r="G3" s="378"/>
      <c r="H3" s="379"/>
      <c r="I3" s="3"/>
      <c r="J3" s="3"/>
    </row>
    <row r="4" spans="1:10" ht="15.75" customHeight="1" x14ac:dyDescent="0.3">
      <c r="B4" s="32" t="s">
        <v>8</v>
      </c>
      <c r="C4" s="33">
        <f>VLOOKUP(B4,'Cover Sheet'!$A$5:$B$16,2,FALSE)</f>
        <v>0</v>
      </c>
      <c r="D4" s="34"/>
      <c r="E4" s="380"/>
      <c r="F4" s="381"/>
      <c r="G4" s="381"/>
      <c r="H4" s="382"/>
      <c r="I4" s="3"/>
      <c r="J4" s="3"/>
    </row>
    <row r="5" spans="1:10" ht="15.75" customHeight="1" x14ac:dyDescent="0.3">
      <c r="B5" s="32" t="s">
        <v>10</v>
      </c>
      <c r="C5" s="33">
        <f>VLOOKUP(B5,'Cover Sheet'!$A$5:$B$16,2,FALSE)</f>
        <v>0</v>
      </c>
      <c r="D5" s="34"/>
      <c r="E5" s="380"/>
      <c r="F5" s="381"/>
      <c r="G5" s="381"/>
      <c r="H5" s="382"/>
      <c r="I5" s="3"/>
      <c r="J5" s="3"/>
    </row>
    <row r="6" spans="1:10" ht="15.75" customHeight="1" x14ac:dyDescent="0.3">
      <c r="B6" s="32" t="s">
        <v>94</v>
      </c>
      <c r="C6" s="131">
        <f>VLOOKUP(B6,'Cover Sheet'!$A$5:$B$16,2,FALSE)</f>
        <v>0</v>
      </c>
      <c r="D6" s="34"/>
      <c r="E6" s="380"/>
      <c r="F6" s="381"/>
      <c r="G6" s="381"/>
      <c r="H6" s="382"/>
      <c r="I6" s="3"/>
      <c r="J6" s="3"/>
    </row>
    <row r="7" spans="1:10" ht="15.75" customHeight="1" x14ac:dyDescent="0.3">
      <c r="B7" s="32" t="s">
        <v>334</v>
      </c>
      <c r="C7" s="33">
        <f>VLOOKUP(B7,'Cover Sheet'!$A$5:$B$16,2,FALSE)</f>
        <v>0</v>
      </c>
      <c r="D7" s="34"/>
      <c r="E7" s="380"/>
      <c r="F7" s="381"/>
      <c r="G7" s="381"/>
      <c r="H7" s="382"/>
      <c r="I7" s="3"/>
      <c r="J7" s="3"/>
    </row>
    <row r="8" spans="1:10" ht="15.75" customHeight="1" x14ac:dyDescent="0.3">
      <c r="B8" s="32" t="s">
        <v>12</v>
      </c>
      <c r="C8" s="131">
        <f>VLOOKUP(B8,'Cover Sheet'!$A$5:$B$16,2,FALSE)</f>
        <v>0</v>
      </c>
      <c r="D8" s="34"/>
      <c r="E8" s="383"/>
      <c r="F8" s="384"/>
      <c r="G8" s="384"/>
      <c r="H8" s="385"/>
      <c r="I8" s="3"/>
      <c r="J8" s="3"/>
    </row>
    <row r="9" spans="1:10" ht="15.75" customHeight="1" x14ac:dyDescent="0.3">
      <c r="B9" s="364" t="s">
        <v>531</v>
      </c>
      <c r="C9" s="132">
        <f>VLOOKUP(B9,'Cover Sheet'!$A$5:$B$16,2,FALSE)</f>
        <v>0</v>
      </c>
      <c r="D9" s="34"/>
      <c r="E9" s="35"/>
      <c r="F9" s="36"/>
      <c r="G9" s="36"/>
      <c r="H9" s="36"/>
      <c r="I9" s="3"/>
      <c r="J9" s="3"/>
    </row>
    <row r="10" spans="1:10" ht="15.75" customHeight="1" x14ac:dyDescent="0.3">
      <c r="B10" s="32" t="s">
        <v>532</v>
      </c>
      <c r="C10" s="132">
        <f>VLOOKUP(B10,'Cover Sheet'!$A$5:$B$16,2,FALSE)</f>
        <v>0</v>
      </c>
      <c r="D10" s="34"/>
      <c r="E10" s="35"/>
      <c r="F10" s="36"/>
      <c r="G10" s="36"/>
      <c r="H10" s="36"/>
      <c r="I10" s="3"/>
      <c r="J10" s="3"/>
    </row>
    <row r="11" spans="1:10" ht="15.75" customHeight="1" x14ac:dyDescent="0.3">
      <c r="B11" s="32" t="s">
        <v>248</v>
      </c>
      <c r="C11" s="33">
        <f>VLOOKUP(B11,'Cover Sheet'!$A$5:$B$16,2,FALSE)</f>
        <v>0</v>
      </c>
      <c r="D11" s="34"/>
      <c r="E11" s="35"/>
      <c r="F11" s="36"/>
      <c r="G11" s="36"/>
      <c r="H11" s="36"/>
      <c r="I11" s="3"/>
      <c r="J11" s="3"/>
    </row>
    <row r="12" spans="1:10" thickBot="1" x14ac:dyDescent="0.35">
      <c r="B12" s="30" t="s">
        <v>232</v>
      </c>
      <c r="C12" s="33">
        <f>VLOOKUP(B12,'Cover Sheet'!$A$5:$B$16,2,FALSE)</f>
        <v>0</v>
      </c>
      <c r="D12" s="34"/>
      <c r="E12" s="5"/>
      <c r="F12" s="3"/>
      <c r="G12" s="3"/>
      <c r="H12" s="3"/>
      <c r="I12" s="3"/>
      <c r="J12" s="3"/>
    </row>
    <row r="13" spans="1:10" ht="15.75" customHeight="1" thickBot="1" x14ac:dyDescent="0.35">
      <c r="B13" s="30"/>
      <c r="C13" s="37"/>
      <c r="D13" s="34"/>
      <c r="E13" s="5"/>
      <c r="F13" s="38"/>
      <c r="G13" s="386" t="s">
        <v>141</v>
      </c>
      <c r="H13" s="387"/>
      <c r="I13" s="3"/>
      <c r="J13" s="3"/>
    </row>
    <row r="14" spans="1:10" ht="15.75" customHeight="1" thickBot="1" x14ac:dyDescent="0.35">
      <c r="B14" s="30"/>
      <c r="C14" s="37"/>
      <c r="D14" s="39" t="s">
        <v>13</v>
      </c>
      <c r="E14" s="40" t="s">
        <v>14</v>
      </c>
      <c r="F14" s="41" t="s">
        <v>15</v>
      </c>
      <c r="G14" s="42" t="s">
        <v>17</v>
      </c>
      <c r="H14" s="43" t="s">
        <v>18</v>
      </c>
      <c r="I14" s="3"/>
      <c r="J14" s="3"/>
    </row>
    <row r="15" spans="1:10" ht="14.4" x14ac:dyDescent="0.3">
      <c r="A15" s="241">
        <v>100</v>
      </c>
      <c r="B15" s="30" t="s">
        <v>26</v>
      </c>
      <c r="C15" s="37"/>
      <c r="D15" s="44"/>
      <c r="E15" s="45" t="s">
        <v>15</v>
      </c>
      <c r="I15" s="3"/>
      <c r="J15" s="3"/>
    </row>
    <row r="16" spans="1:10" ht="14.4" x14ac:dyDescent="0.3">
      <c r="B16" s="30" t="s">
        <v>27</v>
      </c>
      <c r="C16" s="37"/>
      <c r="D16" s="44"/>
      <c r="E16" s="5"/>
      <c r="F16" s="3"/>
      <c r="G16" s="46"/>
      <c r="H16" s="3"/>
      <c r="I16" s="3"/>
      <c r="J16" s="3"/>
    </row>
    <row r="17" spans="1:10" ht="14.4" x14ac:dyDescent="0.3">
      <c r="A17" s="241">
        <v>101</v>
      </c>
      <c r="B17" s="30" t="s">
        <v>29</v>
      </c>
      <c r="C17" s="37"/>
      <c r="D17" s="44"/>
      <c r="E17" s="5"/>
      <c r="F17" s="3"/>
      <c r="G17" s="3"/>
      <c r="H17" s="3"/>
      <c r="I17" s="3"/>
      <c r="J17" s="3"/>
    </row>
    <row r="18" spans="1:10" ht="14.4" x14ac:dyDescent="0.3">
      <c r="A18" s="241">
        <v>1011</v>
      </c>
      <c r="B18" s="109" t="s">
        <v>22</v>
      </c>
      <c r="C18" s="37"/>
      <c r="D18" s="44"/>
      <c r="E18" s="246">
        <f>SUM(F18:H18)</f>
        <v>0</v>
      </c>
      <c r="F18" s="247"/>
      <c r="G18" s="247"/>
      <c r="H18" s="247"/>
      <c r="I18" s="3"/>
      <c r="J18" s="3"/>
    </row>
    <row r="19" spans="1:10" ht="14.4" x14ac:dyDescent="0.3">
      <c r="A19" s="241">
        <v>1012</v>
      </c>
      <c r="B19" s="109" t="s">
        <v>31</v>
      </c>
      <c r="C19" s="37"/>
      <c r="D19" s="44"/>
      <c r="E19" s="246">
        <f>SUM(F19:H19)</f>
        <v>0</v>
      </c>
      <c r="F19" s="247"/>
      <c r="G19" s="247"/>
      <c r="H19" s="247"/>
      <c r="I19" s="3"/>
      <c r="J19" s="3"/>
    </row>
    <row r="20" spans="1:10" ht="14.4" x14ac:dyDescent="0.3">
      <c r="A20" s="241">
        <v>1013</v>
      </c>
      <c r="B20" s="109" t="s">
        <v>339</v>
      </c>
      <c r="C20" s="37"/>
      <c r="D20" s="44"/>
      <c r="E20" s="246">
        <f>SUM(F20:H20)</f>
        <v>0</v>
      </c>
      <c r="F20" s="247"/>
      <c r="G20" s="247"/>
      <c r="H20" s="247"/>
      <c r="I20" s="3"/>
      <c r="J20" s="3"/>
    </row>
    <row r="21" spans="1:10" ht="14.4" x14ac:dyDescent="0.3">
      <c r="A21" s="241">
        <v>1014</v>
      </c>
      <c r="B21" s="109" t="s">
        <v>33</v>
      </c>
      <c r="C21" s="37"/>
      <c r="D21" s="44"/>
      <c r="E21" s="246">
        <f>SUM(F21:H21)</f>
        <v>0</v>
      </c>
      <c r="F21" s="247"/>
      <c r="G21" s="247"/>
      <c r="H21" s="247"/>
      <c r="I21" s="3"/>
      <c r="J21" s="3"/>
    </row>
    <row r="22" spans="1:10" ht="14.4" x14ac:dyDescent="0.3">
      <c r="A22" s="241">
        <v>1015</v>
      </c>
      <c r="B22" s="109" t="s">
        <v>18</v>
      </c>
      <c r="C22" s="273" t="str">
        <f>IF(E22&lt;&gt;0,"Please enter note below","")</f>
        <v/>
      </c>
      <c r="D22" s="44">
        <v>1</v>
      </c>
      <c r="E22" s="246">
        <f>SUM(F22:H22)</f>
        <v>0</v>
      </c>
      <c r="F22" s="247"/>
      <c r="G22" s="247"/>
      <c r="H22" s="247"/>
      <c r="I22" s="3"/>
      <c r="J22" s="3"/>
    </row>
    <row r="23" spans="1:10" ht="14.4" x14ac:dyDescent="0.3">
      <c r="B23" s="30"/>
      <c r="C23" s="37"/>
      <c r="D23" s="44"/>
      <c r="E23" s="248">
        <f>SUM(E18:E22)</f>
        <v>0</v>
      </c>
      <c r="F23" s="248">
        <f t="shared" ref="F23:H23" si="0">SUM(F18:F22)</f>
        <v>0</v>
      </c>
      <c r="G23" s="248">
        <f t="shared" si="0"/>
        <v>0</v>
      </c>
      <c r="H23" s="248">
        <f t="shared" si="0"/>
        <v>0</v>
      </c>
      <c r="I23" s="3"/>
      <c r="J23" s="3"/>
    </row>
    <row r="24" spans="1:10" ht="14.4" x14ac:dyDescent="0.3">
      <c r="A24" s="241">
        <v>102</v>
      </c>
      <c r="B24" s="30" t="s">
        <v>142</v>
      </c>
      <c r="C24" s="37"/>
      <c r="D24" s="44"/>
      <c r="E24" s="23"/>
      <c r="F24" s="23"/>
      <c r="G24" s="23"/>
      <c r="H24" s="23"/>
      <c r="I24" s="3"/>
      <c r="J24" s="3"/>
    </row>
    <row r="25" spans="1:10" ht="14.4" x14ac:dyDescent="0.3">
      <c r="A25" s="241">
        <v>1021</v>
      </c>
      <c r="B25" s="109" t="s">
        <v>332</v>
      </c>
      <c r="C25" s="37"/>
      <c r="D25" s="44"/>
      <c r="E25" s="246">
        <f>SUM(F25:H25)</f>
        <v>0</v>
      </c>
      <c r="F25" s="247"/>
      <c r="G25" s="247"/>
      <c r="H25" s="247"/>
      <c r="I25" s="3"/>
      <c r="J25" s="3"/>
    </row>
    <row r="26" spans="1:10" ht="14.4" x14ac:dyDescent="0.3">
      <c r="A26" s="241">
        <v>1022</v>
      </c>
      <c r="B26" s="109" t="s">
        <v>333</v>
      </c>
      <c r="C26" s="273" t="str">
        <f>IF(E26&lt;&gt;0,"Please enter note below","")</f>
        <v/>
      </c>
      <c r="D26" s="44">
        <v>2</v>
      </c>
      <c r="E26" s="246">
        <f>SUM(F26:H26)</f>
        <v>0</v>
      </c>
      <c r="F26" s="247"/>
      <c r="G26" s="247"/>
      <c r="H26" s="247"/>
      <c r="I26" s="3"/>
      <c r="J26" s="3"/>
    </row>
    <row r="27" spans="1:10" ht="14.4" x14ac:dyDescent="0.3">
      <c r="B27" s="30"/>
      <c r="C27" s="37"/>
      <c r="D27" s="44"/>
      <c r="E27" s="249">
        <f>SUM(E25:E26)</f>
        <v>0</v>
      </c>
      <c r="F27" s="249">
        <f t="shared" ref="F27:H27" si="1">SUM(F25:F26)</f>
        <v>0</v>
      </c>
      <c r="G27" s="249">
        <f t="shared" si="1"/>
        <v>0</v>
      </c>
      <c r="H27" s="249">
        <f t="shared" si="1"/>
        <v>0</v>
      </c>
      <c r="I27" s="3"/>
      <c r="J27" s="3"/>
    </row>
    <row r="28" spans="1:10" ht="14.4" x14ac:dyDescent="0.3">
      <c r="A28" s="241">
        <v>103</v>
      </c>
      <c r="B28" s="47" t="s">
        <v>42</v>
      </c>
      <c r="C28" s="37"/>
      <c r="D28" s="44"/>
      <c r="E28" s="246">
        <f>SUM(F28:H28)</f>
        <v>0</v>
      </c>
      <c r="F28" s="247"/>
      <c r="G28" s="247"/>
      <c r="H28" s="247"/>
      <c r="I28" s="3"/>
      <c r="J28" s="3"/>
    </row>
    <row r="29" spans="1:10" ht="14.4" x14ac:dyDescent="0.3">
      <c r="A29" s="241">
        <v>104</v>
      </c>
      <c r="B29" s="158" t="s">
        <v>384</v>
      </c>
      <c r="C29" s="37"/>
      <c r="D29" s="44"/>
      <c r="E29" s="246">
        <f>SUM(F29:H29)</f>
        <v>0</v>
      </c>
      <c r="F29" s="247"/>
      <c r="G29" s="247"/>
      <c r="H29" s="247"/>
      <c r="I29" s="3"/>
      <c r="J29" s="3"/>
    </row>
    <row r="30" spans="1:10" ht="14.4" x14ac:dyDescent="0.3">
      <c r="A30" s="241">
        <v>105</v>
      </c>
      <c r="B30" s="47" t="s">
        <v>44</v>
      </c>
      <c r="C30" s="273" t="str">
        <f>IF(E30&lt;&gt;0,"Please enter note below","")</f>
        <v/>
      </c>
      <c r="D30" s="44">
        <v>3</v>
      </c>
      <c r="E30" s="246">
        <f>SUM(F30:H30)</f>
        <v>0</v>
      </c>
      <c r="F30" s="247"/>
      <c r="G30" s="247"/>
      <c r="H30" s="247"/>
      <c r="I30" s="3"/>
      <c r="J30" s="3"/>
    </row>
    <row r="31" spans="1:10" ht="14.4" x14ac:dyDescent="0.3">
      <c r="A31" s="241">
        <v>106</v>
      </c>
      <c r="B31" s="30" t="s">
        <v>45</v>
      </c>
      <c r="C31" s="37"/>
      <c r="D31" s="44"/>
      <c r="E31" s="250">
        <f>+E30+E29+E28+E27+E23</f>
        <v>0</v>
      </c>
      <c r="F31" s="250">
        <f t="shared" ref="F31:H31" si="2">+F30+F29+F28+F27+F23</f>
        <v>0</v>
      </c>
      <c r="G31" s="250">
        <f t="shared" si="2"/>
        <v>0</v>
      </c>
      <c r="H31" s="250">
        <f t="shared" si="2"/>
        <v>0</v>
      </c>
      <c r="I31" s="3"/>
      <c r="J31" s="3"/>
    </row>
    <row r="32" spans="1:10" ht="14.4" x14ac:dyDescent="0.3">
      <c r="A32" s="241">
        <v>107</v>
      </c>
      <c r="B32" s="30" t="s">
        <v>385</v>
      </c>
      <c r="C32" s="37"/>
      <c r="D32" s="44"/>
      <c r="E32" s="23"/>
      <c r="F32" s="23"/>
      <c r="G32" s="23"/>
      <c r="H32" s="23"/>
      <c r="I32" s="3"/>
      <c r="J32" s="3"/>
    </row>
    <row r="33" spans="1:10" ht="14.4" x14ac:dyDescent="0.3">
      <c r="A33" s="241">
        <v>1071</v>
      </c>
      <c r="B33" s="110" t="s">
        <v>138</v>
      </c>
      <c r="C33" s="37"/>
      <c r="D33" s="44"/>
      <c r="E33" s="246">
        <f>SUM(F33:H33)</f>
        <v>0</v>
      </c>
      <c r="F33" s="247"/>
      <c r="G33" s="247"/>
      <c r="H33" s="247"/>
      <c r="I33" s="3"/>
      <c r="J33" s="3"/>
    </row>
    <row r="34" spans="1:10" ht="14.4" x14ac:dyDescent="0.3">
      <c r="A34" s="241">
        <v>1072</v>
      </c>
      <c r="B34" s="111" t="s">
        <v>137</v>
      </c>
      <c r="C34" s="37"/>
      <c r="D34" s="44"/>
      <c r="E34" s="246">
        <f>SUM(F34:H34)</f>
        <v>0</v>
      </c>
      <c r="F34" s="247"/>
      <c r="G34" s="247"/>
      <c r="H34" s="247"/>
      <c r="I34" s="3"/>
      <c r="J34" s="3"/>
    </row>
    <row r="35" spans="1:10" ht="14.4" x14ac:dyDescent="0.3">
      <c r="A35" s="241">
        <v>108</v>
      </c>
      <c r="B35" s="30" t="s">
        <v>52</v>
      </c>
      <c r="C35" s="37"/>
      <c r="D35" s="44"/>
      <c r="E35" s="248">
        <f>+E34+E33</f>
        <v>0</v>
      </c>
      <c r="F35" s="248">
        <f t="shared" ref="F35:H35" si="3">+F34+F33</f>
        <v>0</v>
      </c>
      <c r="G35" s="248">
        <f t="shared" si="3"/>
        <v>0</v>
      </c>
      <c r="H35" s="248">
        <f t="shared" si="3"/>
        <v>0</v>
      </c>
      <c r="I35" s="3"/>
      <c r="J35" s="3"/>
    </row>
    <row r="36" spans="1:10" ht="14.4" x14ac:dyDescent="0.3">
      <c r="A36" s="241">
        <v>109</v>
      </c>
      <c r="B36" s="30" t="s">
        <v>53</v>
      </c>
      <c r="C36" s="37"/>
      <c r="D36" s="44"/>
      <c r="E36" s="23"/>
      <c r="F36" s="23"/>
      <c r="G36" s="23"/>
      <c r="H36" s="23"/>
      <c r="I36" s="3"/>
      <c r="J36" s="3"/>
    </row>
    <row r="37" spans="1:10" ht="14.4" x14ac:dyDescent="0.3">
      <c r="A37" s="241">
        <v>1091</v>
      </c>
      <c r="B37" s="111" t="s">
        <v>54</v>
      </c>
      <c r="C37" s="37"/>
      <c r="D37" s="44"/>
      <c r="E37" s="246">
        <f>SUM(F37:H37)</f>
        <v>0</v>
      </c>
      <c r="F37" s="247"/>
      <c r="G37" s="247"/>
      <c r="H37" s="247"/>
      <c r="I37" s="3"/>
      <c r="J37" s="3"/>
    </row>
    <row r="38" spans="1:10" ht="14.4" x14ac:dyDescent="0.3">
      <c r="A38" s="241">
        <v>1092</v>
      </c>
      <c r="B38" s="111" t="s">
        <v>42</v>
      </c>
      <c r="C38" s="37"/>
      <c r="D38" s="44"/>
      <c r="E38" s="246">
        <f>SUM(F38:H38)</f>
        <v>0</v>
      </c>
      <c r="F38" s="247"/>
      <c r="G38" s="247"/>
      <c r="H38" s="247"/>
      <c r="I38" s="3"/>
      <c r="J38" s="3"/>
    </row>
    <row r="39" spans="1:10" ht="14.4" x14ac:dyDescent="0.3">
      <c r="A39" s="241">
        <v>1093</v>
      </c>
      <c r="B39" s="110" t="s">
        <v>342</v>
      </c>
      <c r="C39" s="37"/>
      <c r="D39" s="44"/>
      <c r="E39" s="246">
        <f>SUM(F39:H39)</f>
        <v>0</v>
      </c>
      <c r="F39" s="247"/>
      <c r="G39" s="247"/>
      <c r="H39" s="247"/>
      <c r="I39" s="3"/>
      <c r="J39" s="3"/>
    </row>
    <row r="40" spans="1:10" ht="14.4" x14ac:dyDescent="0.3">
      <c r="A40" s="241">
        <v>1094</v>
      </c>
      <c r="B40" s="110" t="s">
        <v>340</v>
      </c>
      <c r="C40" s="37"/>
      <c r="D40" s="44"/>
      <c r="E40" s="246">
        <f>SUM(F40:H40)</f>
        <v>0</v>
      </c>
      <c r="F40" s="247"/>
      <c r="G40" s="247"/>
      <c r="H40" s="247"/>
      <c r="I40" s="3"/>
      <c r="J40" s="3"/>
    </row>
    <row r="41" spans="1:10" ht="14.4" x14ac:dyDescent="0.3">
      <c r="A41" s="241">
        <v>1095</v>
      </c>
      <c r="B41" s="110" t="s">
        <v>341</v>
      </c>
      <c r="C41" s="273" t="str">
        <f>IF(E41&lt;&gt;0,"Please enter note below","")</f>
        <v/>
      </c>
      <c r="D41" s="44">
        <v>4</v>
      </c>
      <c r="E41" s="246">
        <f>SUM(F41:H41)</f>
        <v>0</v>
      </c>
      <c r="F41" s="247"/>
      <c r="G41" s="247"/>
      <c r="H41" s="247"/>
      <c r="I41" s="3"/>
      <c r="J41" s="3"/>
    </row>
    <row r="42" spans="1:10" ht="14.4" x14ac:dyDescent="0.3">
      <c r="A42" s="241">
        <v>110</v>
      </c>
      <c r="B42" s="30" t="s">
        <v>58</v>
      </c>
      <c r="C42" s="37"/>
      <c r="D42" s="44"/>
      <c r="E42" s="248">
        <f>SUM(E37:E41)</f>
        <v>0</v>
      </c>
      <c r="F42" s="248">
        <f t="shared" ref="F42:H42" si="4">SUM(F37:F41)</f>
        <v>0</v>
      </c>
      <c r="G42" s="248">
        <f t="shared" si="4"/>
        <v>0</v>
      </c>
      <c r="H42" s="248">
        <f t="shared" si="4"/>
        <v>0</v>
      </c>
      <c r="I42" s="3"/>
      <c r="J42" s="3"/>
    </row>
    <row r="43" spans="1:10" ht="15.75" customHeight="1" thickBot="1" x14ac:dyDescent="0.35">
      <c r="A43" s="241">
        <v>111</v>
      </c>
      <c r="B43" s="30" t="s">
        <v>60</v>
      </c>
      <c r="C43" s="37"/>
      <c r="D43" s="44"/>
      <c r="E43" s="251">
        <f>+E42+E35+E31</f>
        <v>0</v>
      </c>
      <c r="F43" s="251">
        <f t="shared" ref="F43:H43" si="5">+F42+F35+F31</f>
        <v>0</v>
      </c>
      <c r="G43" s="251">
        <f t="shared" si="5"/>
        <v>0</v>
      </c>
      <c r="H43" s="251">
        <f t="shared" si="5"/>
        <v>0</v>
      </c>
      <c r="I43" s="3"/>
      <c r="J43" s="3"/>
    </row>
    <row r="44" spans="1:10" ht="9" customHeight="1" thickTop="1" x14ac:dyDescent="0.3">
      <c r="B44" s="30"/>
      <c r="C44" s="37"/>
      <c r="D44" s="44"/>
      <c r="E44" s="23"/>
      <c r="F44" s="23"/>
      <c r="G44" s="23"/>
      <c r="H44" s="23"/>
      <c r="I44" s="3"/>
      <c r="J44" s="3"/>
    </row>
    <row r="45" spans="1:10" ht="14.4" x14ac:dyDescent="0.3">
      <c r="A45" s="241">
        <v>120</v>
      </c>
      <c r="B45" s="30" t="s">
        <v>64</v>
      </c>
      <c r="C45" s="37"/>
      <c r="D45" s="44"/>
      <c r="E45" s="23"/>
      <c r="F45" s="23"/>
      <c r="G45" s="48"/>
      <c r="H45" s="23"/>
      <c r="I45" s="3"/>
      <c r="J45" s="3"/>
    </row>
    <row r="46" spans="1:10" ht="14.4" x14ac:dyDescent="0.3">
      <c r="B46" s="30" t="s">
        <v>66</v>
      </c>
      <c r="C46" s="37"/>
      <c r="D46" s="44"/>
      <c r="E46" s="23"/>
      <c r="F46" s="23"/>
      <c r="G46" s="23"/>
      <c r="H46" s="23"/>
      <c r="I46" s="3"/>
      <c r="J46" s="3"/>
    </row>
    <row r="47" spans="1:10" ht="14.4" x14ac:dyDescent="0.3">
      <c r="A47" s="241">
        <v>121</v>
      </c>
      <c r="B47" s="30" t="s">
        <v>67</v>
      </c>
      <c r="C47" s="37"/>
      <c r="D47" s="44"/>
      <c r="E47" s="23"/>
      <c r="F47" s="23"/>
      <c r="G47" s="23"/>
      <c r="H47" s="23"/>
      <c r="I47" s="3"/>
      <c r="J47" s="3"/>
    </row>
    <row r="48" spans="1:10" ht="14.4" x14ac:dyDescent="0.3">
      <c r="A48" s="241">
        <v>1211</v>
      </c>
      <c r="B48" s="109" t="s">
        <v>22</v>
      </c>
      <c r="C48" s="37"/>
      <c r="D48" s="44"/>
      <c r="E48" s="246">
        <f>SUM(F48:H48)</f>
        <v>0</v>
      </c>
      <c r="F48" s="247"/>
      <c r="G48" s="247"/>
      <c r="H48" s="247"/>
      <c r="I48" s="3"/>
      <c r="J48" s="3"/>
    </row>
    <row r="49" spans="1:10" ht="14.4" x14ac:dyDescent="0.3">
      <c r="A49" s="241">
        <v>1212</v>
      </c>
      <c r="B49" s="109" t="s">
        <v>32</v>
      </c>
      <c r="C49" s="37"/>
      <c r="D49" s="44"/>
      <c r="E49" s="246">
        <f>SUM(F49:H49)</f>
        <v>0</v>
      </c>
      <c r="F49" s="247"/>
      <c r="G49" s="247"/>
      <c r="H49" s="247"/>
      <c r="I49" s="3"/>
      <c r="J49" s="3"/>
    </row>
    <row r="50" spans="1:10" ht="14.4" x14ac:dyDescent="0.3">
      <c r="A50" s="241">
        <v>1213</v>
      </c>
      <c r="B50" s="109" t="s">
        <v>33</v>
      </c>
      <c r="C50" s="37"/>
      <c r="D50" s="44"/>
      <c r="E50" s="246">
        <f>SUM(F50:H50)</f>
        <v>0</v>
      </c>
      <c r="F50" s="247"/>
      <c r="G50" s="247"/>
      <c r="H50" s="247"/>
      <c r="I50" s="3"/>
      <c r="J50" s="3"/>
    </row>
    <row r="51" spans="1:10" ht="14.4" x14ac:dyDescent="0.3">
      <c r="A51" s="241">
        <v>1214</v>
      </c>
      <c r="B51" s="109" t="s">
        <v>18</v>
      </c>
      <c r="C51" s="273" t="str">
        <f>IF(E51&lt;&gt;0,"Please enter note below","")</f>
        <v/>
      </c>
      <c r="D51" s="44">
        <v>5</v>
      </c>
      <c r="E51" s="246">
        <f>SUM(F51:H51)</f>
        <v>0</v>
      </c>
      <c r="F51" s="247"/>
      <c r="G51" s="247"/>
      <c r="H51" s="247"/>
      <c r="I51" s="3"/>
      <c r="J51" s="3"/>
    </row>
    <row r="52" spans="1:10" ht="14.4" x14ac:dyDescent="0.3">
      <c r="B52" s="30"/>
      <c r="C52" s="37"/>
      <c r="D52" s="44"/>
      <c r="E52" s="248">
        <f>SUM(E48:E51)</f>
        <v>0</v>
      </c>
      <c r="F52" s="248">
        <f t="shared" ref="F52:H52" si="6">SUM(F48:F51)</f>
        <v>0</v>
      </c>
      <c r="G52" s="248">
        <f t="shared" si="6"/>
        <v>0</v>
      </c>
      <c r="H52" s="248">
        <f t="shared" si="6"/>
        <v>0</v>
      </c>
      <c r="I52" s="3"/>
      <c r="J52" s="3"/>
    </row>
    <row r="53" spans="1:10" ht="14.4" x14ac:dyDescent="0.3">
      <c r="A53" s="241">
        <v>122</v>
      </c>
      <c r="B53" s="30" t="s">
        <v>69</v>
      </c>
      <c r="C53" s="37"/>
      <c r="D53" s="44"/>
      <c r="E53" s="252"/>
      <c r="F53" s="23"/>
      <c r="G53" s="23"/>
      <c r="H53" s="23"/>
      <c r="I53" s="3"/>
      <c r="J53" s="3"/>
    </row>
    <row r="54" spans="1:10" ht="14.4" x14ac:dyDescent="0.3">
      <c r="A54" s="241">
        <v>1221</v>
      </c>
      <c r="B54" s="109" t="s">
        <v>22</v>
      </c>
      <c r="C54" s="37"/>
      <c r="D54" s="44"/>
      <c r="E54" s="246">
        <f t="shared" ref="E54:E60" si="7">SUM(F54:H54)</f>
        <v>0</v>
      </c>
      <c r="F54" s="247"/>
      <c r="G54" s="247"/>
      <c r="H54" s="247"/>
      <c r="I54" s="3"/>
      <c r="J54" s="3"/>
    </row>
    <row r="55" spans="1:10" ht="14.4" x14ac:dyDescent="0.3">
      <c r="A55" s="241">
        <v>1222</v>
      </c>
      <c r="B55" s="109" t="s">
        <v>23</v>
      </c>
      <c r="C55" s="37"/>
      <c r="D55" s="44"/>
      <c r="E55" s="246">
        <f t="shared" si="7"/>
        <v>0</v>
      </c>
      <c r="F55" s="247"/>
      <c r="G55" s="247"/>
      <c r="H55" s="247"/>
      <c r="I55" s="3"/>
      <c r="J55" s="3"/>
    </row>
    <row r="56" spans="1:10" ht="14.4" x14ac:dyDescent="0.3">
      <c r="A56" s="241">
        <v>1223</v>
      </c>
      <c r="B56" s="109" t="s">
        <v>24</v>
      </c>
      <c r="C56" s="37"/>
      <c r="D56" s="44"/>
      <c r="E56" s="246">
        <f t="shared" si="7"/>
        <v>0</v>
      </c>
      <c r="F56" s="247"/>
      <c r="G56" s="247"/>
      <c r="H56" s="247"/>
      <c r="I56" s="3"/>
      <c r="J56" s="3"/>
    </row>
    <row r="57" spans="1:10" ht="14.4" x14ac:dyDescent="0.3">
      <c r="A57" s="241">
        <v>1224</v>
      </c>
      <c r="B57" s="109" t="s">
        <v>98</v>
      </c>
      <c r="C57" s="37"/>
      <c r="D57" s="44"/>
      <c r="E57" s="246">
        <f t="shared" si="7"/>
        <v>0</v>
      </c>
      <c r="F57" s="247"/>
      <c r="G57" s="247"/>
      <c r="H57" s="247"/>
      <c r="I57" s="3"/>
      <c r="J57" s="3"/>
    </row>
    <row r="58" spans="1:10" ht="14.4" x14ac:dyDescent="0.3">
      <c r="A58" s="241">
        <v>1225</v>
      </c>
      <c r="B58" s="109" t="s">
        <v>335</v>
      </c>
      <c r="C58" s="37"/>
      <c r="D58" s="44"/>
      <c r="E58" s="246">
        <f t="shared" si="7"/>
        <v>0</v>
      </c>
      <c r="F58" s="247"/>
      <c r="G58" s="247"/>
      <c r="H58" s="247"/>
      <c r="I58" s="3"/>
      <c r="J58" s="3"/>
    </row>
    <row r="59" spans="1:10" ht="14.4" x14ac:dyDescent="0.3">
      <c r="A59" s="241">
        <v>1226</v>
      </c>
      <c r="B59" s="109" t="s">
        <v>99</v>
      </c>
      <c r="C59" s="37"/>
      <c r="D59" s="44"/>
      <c r="E59" s="246">
        <f t="shared" si="7"/>
        <v>0</v>
      </c>
      <c r="F59" s="247"/>
      <c r="G59" s="247"/>
      <c r="H59" s="247"/>
      <c r="I59" s="3"/>
      <c r="J59" s="3"/>
    </row>
    <row r="60" spans="1:10" ht="14.4" x14ac:dyDescent="0.3">
      <c r="A60" s="241">
        <v>1227</v>
      </c>
      <c r="B60" s="109" t="s">
        <v>343</v>
      </c>
      <c r="C60" s="273" t="str">
        <f>IF(E60&lt;&gt;0,"Please enter note below","")</f>
        <v/>
      </c>
      <c r="D60" s="44">
        <v>6</v>
      </c>
      <c r="E60" s="246">
        <f t="shared" si="7"/>
        <v>0</v>
      </c>
      <c r="F60" s="247"/>
      <c r="G60" s="247"/>
      <c r="H60" s="247"/>
      <c r="I60" s="3"/>
      <c r="J60" s="3"/>
    </row>
    <row r="61" spans="1:10" ht="14.4" x14ac:dyDescent="0.3">
      <c r="A61" s="241">
        <v>1228</v>
      </c>
      <c r="B61" s="30" t="s">
        <v>213</v>
      </c>
      <c r="C61" s="37"/>
      <c r="D61" s="44"/>
      <c r="E61" s="248">
        <f>SUM(E54:E60)</f>
        <v>0</v>
      </c>
      <c r="F61" s="248">
        <f t="shared" ref="F61:H61" si="8">SUM(F54:F60)</f>
        <v>0</v>
      </c>
      <c r="G61" s="248">
        <f t="shared" si="8"/>
        <v>0</v>
      </c>
      <c r="H61" s="248">
        <f t="shared" si="8"/>
        <v>0</v>
      </c>
      <c r="I61" s="3"/>
      <c r="J61" s="3"/>
    </row>
    <row r="62" spans="1:10" ht="14.4" x14ac:dyDescent="0.3">
      <c r="A62" s="241">
        <v>123</v>
      </c>
      <c r="B62" s="110" t="s">
        <v>386</v>
      </c>
      <c r="C62" s="37"/>
      <c r="D62" s="44"/>
      <c r="E62" s="246">
        <f>SUM(F62:H62)</f>
        <v>0</v>
      </c>
      <c r="F62" s="247"/>
      <c r="G62" s="247"/>
      <c r="H62" s="247"/>
      <c r="I62" s="3"/>
      <c r="J62" s="3"/>
    </row>
    <row r="63" spans="1:10" ht="14.4" x14ac:dyDescent="0.3">
      <c r="A63" s="241">
        <v>124</v>
      </c>
      <c r="B63" s="110" t="s">
        <v>344</v>
      </c>
      <c r="C63" s="37"/>
      <c r="D63" s="44"/>
      <c r="E63" s="246">
        <f>SUM(F63:H63)</f>
        <v>0</v>
      </c>
      <c r="F63" s="247"/>
      <c r="G63" s="247"/>
      <c r="H63" s="247"/>
      <c r="I63" s="3"/>
      <c r="J63" s="3"/>
    </row>
    <row r="64" spans="1:10" ht="14.4" x14ac:dyDescent="0.3">
      <c r="A64" s="241">
        <v>125</v>
      </c>
      <c r="B64" s="110" t="s">
        <v>345</v>
      </c>
      <c r="C64" s="273" t="str">
        <f>IF(E64&lt;&gt;0,"Please enter note below","")</f>
        <v/>
      </c>
      <c r="D64" s="44">
        <v>7</v>
      </c>
      <c r="E64" s="246">
        <f>SUM(F64:H64)</f>
        <v>0</v>
      </c>
      <c r="F64" s="247"/>
      <c r="G64" s="247"/>
      <c r="H64" s="247"/>
      <c r="I64" s="3"/>
      <c r="J64" s="3"/>
    </row>
    <row r="65" spans="1:10" ht="14.4" x14ac:dyDescent="0.3">
      <c r="A65" s="241">
        <v>126</v>
      </c>
      <c r="B65" s="30" t="s">
        <v>71</v>
      </c>
      <c r="C65" s="37"/>
      <c r="D65" s="44"/>
      <c r="E65" s="248">
        <f>+E64+E63+E62+E61+E52</f>
        <v>0</v>
      </c>
      <c r="F65" s="248">
        <f t="shared" ref="F65:H65" si="9">+F64+F63+F62+F61+F52</f>
        <v>0</v>
      </c>
      <c r="G65" s="248">
        <f t="shared" si="9"/>
        <v>0</v>
      </c>
      <c r="H65" s="248">
        <f t="shared" si="9"/>
        <v>0</v>
      </c>
      <c r="I65" s="3"/>
      <c r="J65" s="3"/>
    </row>
    <row r="66" spans="1:10" ht="14.4" x14ac:dyDescent="0.3">
      <c r="A66" s="241">
        <v>127</v>
      </c>
      <c r="B66" s="30" t="s">
        <v>72</v>
      </c>
      <c r="C66" s="37"/>
      <c r="D66" s="44"/>
      <c r="E66" s="23"/>
      <c r="F66" s="23"/>
      <c r="G66" s="23"/>
      <c r="H66" s="23"/>
      <c r="I66" s="3"/>
      <c r="J66" s="3"/>
    </row>
    <row r="67" spans="1:10" ht="14.4" x14ac:dyDescent="0.3">
      <c r="A67" s="241">
        <v>1271</v>
      </c>
      <c r="B67" s="111" t="s">
        <v>73</v>
      </c>
      <c r="C67" s="37"/>
      <c r="D67" s="44"/>
      <c r="E67" s="246">
        <f>SUM(F67:H67)</f>
        <v>0</v>
      </c>
      <c r="F67" s="247"/>
      <c r="G67" s="247"/>
      <c r="H67" s="247"/>
      <c r="I67" s="3"/>
      <c r="J67" s="3"/>
    </row>
    <row r="68" spans="1:10" ht="14.4" x14ac:dyDescent="0.3">
      <c r="A68" s="241">
        <v>1272</v>
      </c>
      <c r="B68" s="110" t="s">
        <v>74</v>
      </c>
      <c r="C68" s="37"/>
      <c r="D68" s="44"/>
      <c r="E68" s="246">
        <f>SUM(F68:H68)</f>
        <v>0</v>
      </c>
      <c r="F68" s="247"/>
      <c r="G68" s="247"/>
      <c r="H68" s="247"/>
      <c r="I68" s="3"/>
      <c r="J68" s="3"/>
    </row>
    <row r="69" spans="1:10" ht="14.4" x14ac:dyDescent="0.3">
      <c r="A69" s="241">
        <v>1273</v>
      </c>
      <c r="B69" s="111" t="s">
        <v>75</v>
      </c>
      <c r="C69" s="37"/>
      <c r="D69" s="44"/>
      <c r="E69" s="246">
        <f>SUM(F69:H69)</f>
        <v>0</v>
      </c>
      <c r="F69" s="247"/>
      <c r="G69" s="247"/>
      <c r="H69" s="247"/>
      <c r="I69" s="3"/>
      <c r="J69" s="3"/>
    </row>
    <row r="70" spans="1:10" ht="14.4" x14ac:dyDescent="0.3">
      <c r="A70" s="241">
        <v>1274</v>
      </c>
      <c r="B70" s="30" t="s">
        <v>76</v>
      </c>
      <c r="C70" s="37"/>
      <c r="D70" s="44"/>
      <c r="E70" s="248">
        <f>SUM(E67:E69)</f>
        <v>0</v>
      </c>
      <c r="F70" s="248">
        <f t="shared" ref="F70:H70" si="10">SUM(F67:F69)</f>
        <v>0</v>
      </c>
      <c r="G70" s="248">
        <f t="shared" si="10"/>
        <v>0</v>
      </c>
      <c r="H70" s="248">
        <f t="shared" si="10"/>
        <v>0</v>
      </c>
      <c r="I70" s="3"/>
      <c r="J70" s="3"/>
    </row>
    <row r="71" spans="1:10" ht="14.4" x14ac:dyDescent="0.3">
      <c r="A71" s="241">
        <v>128</v>
      </c>
      <c r="B71" s="30" t="s">
        <v>77</v>
      </c>
      <c r="C71" s="37"/>
      <c r="D71" s="44"/>
      <c r="E71" s="23"/>
      <c r="F71" s="23"/>
      <c r="G71" s="23"/>
      <c r="H71" s="23"/>
      <c r="I71" s="3"/>
      <c r="J71" s="3"/>
    </row>
    <row r="72" spans="1:10" ht="14.4" x14ac:dyDescent="0.3">
      <c r="A72" s="241">
        <v>1281</v>
      </c>
      <c r="B72" s="111" t="s">
        <v>70</v>
      </c>
      <c r="C72" s="37"/>
      <c r="D72" s="44"/>
      <c r="E72" s="246">
        <f>SUM(F72:H72)</f>
        <v>0</v>
      </c>
      <c r="F72" s="247"/>
      <c r="G72" s="247"/>
      <c r="H72" s="247"/>
      <c r="I72" s="3"/>
      <c r="J72" s="3"/>
    </row>
    <row r="73" spans="1:10" ht="14.4" x14ac:dyDescent="0.3">
      <c r="A73" s="241">
        <v>1282</v>
      </c>
      <c r="B73" s="111" t="s">
        <v>78</v>
      </c>
      <c r="C73" s="37"/>
      <c r="D73" s="44"/>
      <c r="E73" s="246">
        <f>SUM(F73:H73)</f>
        <v>0</v>
      </c>
      <c r="F73" s="247"/>
      <c r="G73" s="247"/>
      <c r="H73" s="247"/>
      <c r="I73" s="3"/>
      <c r="J73" s="3"/>
    </row>
    <row r="74" spans="1:10" ht="14.4" x14ac:dyDescent="0.3">
      <c r="A74" s="241">
        <v>1283</v>
      </c>
      <c r="B74" s="110" t="s">
        <v>346</v>
      </c>
      <c r="C74" s="273" t="str">
        <f>IF(E74&lt;&gt;0,"Please enter note below","")</f>
        <v/>
      </c>
      <c r="D74" s="44">
        <v>8</v>
      </c>
      <c r="E74" s="246">
        <f>SUM(F74:H74)</f>
        <v>0</v>
      </c>
      <c r="F74" s="247"/>
      <c r="G74" s="247"/>
      <c r="H74" s="247"/>
      <c r="I74" s="3"/>
      <c r="J74" s="3"/>
    </row>
    <row r="75" spans="1:10" ht="14.4" x14ac:dyDescent="0.3">
      <c r="A75" s="241">
        <v>129</v>
      </c>
      <c r="B75" s="30" t="s">
        <v>80</v>
      </c>
      <c r="C75" s="37"/>
      <c r="D75" s="44"/>
      <c r="E75" s="250">
        <f>SUM(E72:E74)+E70</f>
        <v>0</v>
      </c>
      <c r="F75" s="250">
        <f t="shared" ref="F75:H75" si="11">SUM(F72:F74)+F70</f>
        <v>0</v>
      </c>
      <c r="G75" s="250">
        <f t="shared" si="11"/>
        <v>0</v>
      </c>
      <c r="H75" s="250">
        <f t="shared" si="11"/>
        <v>0</v>
      </c>
      <c r="I75" s="3"/>
      <c r="J75" s="3"/>
    </row>
    <row r="76" spans="1:10" ht="15.75" customHeight="1" thickBot="1" x14ac:dyDescent="0.35">
      <c r="A76" s="241">
        <v>130</v>
      </c>
      <c r="B76" s="30" t="s">
        <v>297</v>
      </c>
      <c r="C76" s="37"/>
      <c r="D76" s="44"/>
      <c r="E76" s="251">
        <f>+E75+E65</f>
        <v>0</v>
      </c>
      <c r="F76" s="251">
        <f t="shared" ref="F76:H76" si="12">+F75+F65</f>
        <v>0</v>
      </c>
      <c r="G76" s="251">
        <f t="shared" si="12"/>
        <v>0</v>
      </c>
      <c r="H76" s="251">
        <f t="shared" si="12"/>
        <v>0</v>
      </c>
      <c r="I76" s="3"/>
      <c r="J76" s="3"/>
    </row>
    <row r="77" spans="1:10" ht="15.75" customHeight="1" thickTop="1" x14ac:dyDescent="0.3">
      <c r="B77" s="30"/>
      <c r="C77" s="37"/>
      <c r="D77" s="44"/>
      <c r="E77" s="23"/>
      <c r="F77" s="23"/>
      <c r="G77" s="23"/>
      <c r="H77" s="23"/>
      <c r="I77" s="3"/>
      <c r="J77" s="3"/>
    </row>
    <row r="78" spans="1:10" ht="14.4" x14ac:dyDescent="0.3">
      <c r="A78" s="241">
        <v>140</v>
      </c>
      <c r="B78" s="30" t="s">
        <v>82</v>
      </c>
      <c r="C78" s="37"/>
      <c r="D78" s="44"/>
      <c r="E78" s="23"/>
      <c r="F78" s="23"/>
      <c r="G78" s="23"/>
      <c r="H78" s="23"/>
      <c r="I78" s="3"/>
      <c r="J78" s="3"/>
    </row>
    <row r="79" spans="1:10" ht="14.4" x14ac:dyDescent="0.3">
      <c r="A79" s="241">
        <v>1401</v>
      </c>
      <c r="B79" s="110" t="s">
        <v>347</v>
      </c>
      <c r="C79" s="37"/>
      <c r="D79" s="44"/>
      <c r="E79" s="246">
        <f t="shared" ref="E79:E85" si="13">SUM(F79:H79)</f>
        <v>0</v>
      </c>
      <c r="F79" s="247"/>
      <c r="G79" s="247"/>
      <c r="H79" s="247"/>
      <c r="I79" s="3"/>
      <c r="J79" s="3"/>
    </row>
    <row r="80" spans="1:10" ht="14.4" x14ac:dyDescent="0.3">
      <c r="A80" s="241">
        <v>1402</v>
      </c>
      <c r="B80" s="111" t="s">
        <v>83</v>
      </c>
      <c r="C80" s="37"/>
      <c r="D80" s="44"/>
      <c r="E80" s="246">
        <f t="shared" si="13"/>
        <v>0</v>
      </c>
      <c r="F80" s="247"/>
      <c r="G80" s="247"/>
      <c r="H80" s="247"/>
      <c r="I80" s="3"/>
      <c r="J80" s="3"/>
    </row>
    <row r="81" spans="1:10" ht="14.4" x14ac:dyDescent="0.3">
      <c r="A81" s="241">
        <v>1403</v>
      </c>
      <c r="B81" s="111" t="s">
        <v>84</v>
      </c>
      <c r="C81" s="37"/>
      <c r="D81" s="44"/>
      <c r="E81" s="246">
        <f t="shared" si="13"/>
        <v>0</v>
      </c>
      <c r="F81" s="247"/>
      <c r="G81" s="247"/>
      <c r="H81" s="247"/>
      <c r="I81" s="3"/>
      <c r="J81" s="3"/>
    </row>
    <row r="82" spans="1:10" ht="14.4" x14ac:dyDescent="0.3">
      <c r="A82" s="241">
        <v>1404</v>
      </c>
      <c r="B82" s="111" t="s">
        <v>86</v>
      </c>
      <c r="C82" s="37"/>
      <c r="D82" s="44"/>
      <c r="E82" s="246">
        <f t="shared" si="13"/>
        <v>0</v>
      </c>
      <c r="F82" s="247"/>
      <c r="G82" s="247"/>
      <c r="H82" s="247"/>
      <c r="I82" s="3"/>
      <c r="J82" s="3"/>
    </row>
    <row r="83" spans="1:10" ht="14.4" x14ac:dyDescent="0.3">
      <c r="A83" s="241">
        <v>1405</v>
      </c>
      <c r="B83" s="111" t="s">
        <v>87</v>
      </c>
      <c r="C83" s="37"/>
      <c r="D83" s="44"/>
      <c r="E83" s="246">
        <f t="shared" si="13"/>
        <v>0</v>
      </c>
      <c r="F83" s="247"/>
      <c r="G83" s="247"/>
      <c r="H83" s="247"/>
      <c r="I83" s="3"/>
      <c r="J83" s="3"/>
    </row>
    <row r="84" spans="1:10" ht="14.4" x14ac:dyDescent="0.3">
      <c r="A84" s="241">
        <v>1406</v>
      </c>
      <c r="B84" s="110" t="s">
        <v>411</v>
      </c>
      <c r="C84" s="37"/>
      <c r="D84" s="44"/>
      <c r="E84" s="246">
        <f t="shared" si="13"/>
        <v>0</v>
      </c>
      <c r="F84" s="247"/>
      <c r="G84" s="247"/>
      <c r="H84" s="247"/>
      <c r="I84" s="3"/>
      <c r="J84" s="3"/>
    </row>
    <row r="85" spans="1:10" ht="14.4" x14ac:dyDescent="0.3">
      <c r="A85" s="241">
        <v>1407</v>
      </c>
      <c r="B85" s="110" t="s">
        <v>410</v>
      </c>
      <c r="C85" s="37"/>
      <c r="D85" s="44"/>
      <c r="E85" s="246">
        <f t="shared" si="13"/>
        <v>0</v>
      </c>
      <c r="F85" s="247"/>
      <c r="G85" s="247"/>
      <c r="H85" s="247"/>
      <c r="I85" s="3"/>
      <c r="J85" s="3"/>
    </row>
    <row r="86" spans="1:10" ht="15.75" customHeight="1" thickBot="1" x14ac:dyDescent="0.35">
      <c r="A86" s="241">
        <v>1408</v>
      </c>
      <c r="B86" s="30" t="s">
        <v>88</v>
      </c>
      <c r="C86" s="37"/>
      <c r="D86" s="44"/>
      <c r="E86" s="251">
        <f>SUM(E79:E85)</f>
        <v>0</v>
      </c>
      <c r="F86" s="251">
        <f t="shared" ref="F86:H86" si="14">SUM(F79:F85)</f>
        <v>0</v>
      </c>
      <c r="G86" s="251">
        <f t="shared" si="14"/>
        <v>0</v>
      </c>
      <c r="H86" s="251">
        <f t="shared" si="14"/>
        <v>0</v>
      </c>
      <c r="I86" s="3"/>
      <c r="J86" s="3"/>
    </row>
    <row r="87" spans="1:10" thickTop="1" x14ac:dyDescent="0.3">
      <c r="B87" s="30"/>
      <c r="C87" s="37"/>
      <c r="D87" s="44"/>
      <c r="E87" s="23"/>
      <c r="F87" s="23"/>
      <c r="G87" s="23"/>
      <c r="H87" s="23"/>
      <c r="I87" s="3"/>
      <c r="J87" s="3"/>
    </row>
    <row r="88" spans="1:10" thickBot="1" x14ac:dyDescent="0.35">
      <c r="A88" s="241">
        <v>150</v>
      </c>
      <c r="B88" s="30" t="s">
        <v>89</v>
      </c>
      <c r="C88" s="37"/>
      <c r="D88" s="44"/>
      <c r="E88" s="253">
        <f>+E86+E76</f>
        <v>0</v>
      </c>
      <c r="F88" s="253">
        <f t="shared" ref="F88:H88" si="15">+F86+F76</f>
        <v>0</v>
      </c>
      <c r="G88" s="253">
        <f t="shared" si="15"/>
        <v>0</v>
      </c>
      <c r="H88" s="253">
        <f t="shared" si="15"/>
        <v>0</v>
      </c>
      <c r="I88" s="3"/>
      <c r="J88" s="3"/>
    </row>
    <row r="89" spans="1:10" ht="16.5" customHeight="1" thickTop="1" thickBot="1" x14ac:dyDescent="0.35">
      <c r="B89" s="30"/>
      <c r="C89" s="37"/>
      <c r="D89" s="44"/>
      <c r="E89" s="23"/>
      <c r="F89" s="23"/>
      <c r="G89" s="23"/>
      <c r="H89" s="23"/>
      <c r="I89" s="3"/>
      <c r="J89" s="3"/>
    </row>
    <row r="90" spans="1:10" ht="15.75" customHeight="1" thickBot="1" x14ac:dyDescent="0.35">
      <c r="B90" s="30"/>
      <c r="C90" s="37"/>
      <c r="D90" s="44"/>
      <c r="E90" s="24" t="s">
        <v>14</v>
      </c>
      <c r="F90" s="49" t="s">
        <v>15</v>
      </c>
      <c r="G90" s="49" t="s">
        <v>17</v>
      </c>
      <c r="H90" s="49" t="s">
        <v>18</v>
      </c>
      <c r="I90" s="3"/>
      <c r="J90" s="3"/>
    </row>
    <row r="91" spans="1:10" ht="14.4" x14ac:dyDescent="0.3">
      <c r="B91" s="30"/>
      <c r="C91" s="37"/>
      <c r="D91" s="44"/>
      <c r="E91" s="23" t="s">
        <v>15</v>
      </c>
      <c r="F91" s="23"/>
      <c r="G91" s="48"/>
      <c r="H91" s="23"/>
      <c r="I91" s="3"/>
      <c r="J91" s="3"/>
    </row>
    <row r="92" spans="1:10" ht="14.4" x14ac:dyDescent="0.3">
      <c r="A92" s="241">
        <v>160</v>
      </c>
      <c r="B92" s="30" t="s">
        <v>92</v>
      </c>
      <c r="C92" s="37"/>
      <c r="D92" s="44"/>
      <c r="E92" s="23"/>
      <c r="F92" s="23"/>
      <c r="G92" s="23"/>
      <c r="H92" s="23"/>
      <c r="I92" s="3"/>
      <c r="J92" s="3"/>
    </row>
    <row r="93" spans="1:10" ht="14.4" x14ac:dyDescent="0.3">
      <c r="A93" s="241">
        <v>1600</v>
      </c>
      <c r="B93" s="361" t="s">
        <v>536</v>
      </c>
      <c r="C93" s="37"/>
      <c r="D93" s="44"/>
      <c r="E93" s="23"/>
      <c r="F93" s="23"/>
      <c r="G93" s="23"/>
      <c r="H93" s="23"/>
      <c r="I93" s="3"/>
      <c r="J93" s="3"/>
    </row>
    <row r="94" spans="1:10" ht="14.4" x14ac:dyDescent="0.3">
      <c r="A94" s="241">
        <v>1601</v>
      </c>
      <c r="B94" s="112" t="s">
        <v>93</v>
      </c>
      <c r="C94" s="37"/>
      <c r="D94" s="44"/>
      <c r="E94" s="363">
        <f>SUM(F94:H94)</f>
        <v>0</v>
      </c>
      <c r="F94" s="247"/>
      <c r="G94" s="247"/>
      <c r="H94" s="247"/>
      <c r="I94" s="3"/>
      <c r="J94" s="3"/>
    </row>
    <row r="95" spans="1:10" ht="14.4" x14ac:dyDescent="0.3">
      <c r="A95" s="241">
        <v>1602</v>
      </c>
      <c r="B95" s="112" t="s">
        <v>30</v>
      </c>
      <c r="C95" s="37"/>
      <c r="D95" s="44"/>
      <c r="E95" s="363">
        <f t="shared" ref="E95:E105" si="16">SUM(F95:H95)</f>
        <v>0</v>
      </c>
      <c r="F95" s="247"/>
      <c r="G95" s="247"/>
      <c r="H95" s="247"/>
      <c r="I95" s="3"/>
      <c r="J95" s="3"/>
    </row>
    <row r="96" spans="1:10" ht="14.4" x14ac:dyDescent="0.3">
      <c r="A96" s="241">
        <v>1603</v>
      </c>
      <c r="B96" s="231" t="s">
        <v>38</v>
      </c>
      <c r="C96" s="37"/>
      <c r="D96" s="44"/>
      <c r="E96" s="363">
        <f t="shared" si="16"/>
        <v>0</v>
      </c>
      <c r="F96" s="247"/>
      <c r="G96" s="247"/>
      <c r="H96" s="247"/>
      <c r="I96" s="3"/>
      <c r="J96" s="3"/>
    </row>
    <row r="97" spans="1:10" ht="14.4" x14ac:dyDescent="0.3">
      <c r="A97" s="241">
        <v>1604</v>
      </c>
      <c r="B97" s="231" t="s">
        <v>41</v>
      </c>
      <c r="C97" s="37"/>
      <c r="D97" s="44"/>
      <c r="E97" s="363">
        <f t="shared" si="16"/>
        <v>0</v>
      </c>
      <c r="F97" s="247"/>
      <c r="G97" s="247"/>
      <c r="H97" s="247"/>
      <c r="I97" s="3"/>
      <c r="J97" s="3"/>
    </row>
    <row r="98" spans="1:10" ht="14.4" x14ac:dyDescent="0.3">
      <c r="A98" s="241">
        <v>1605</v>
      </c>
      <c r="B98" s="231" t="s">
        <v>46</v>
      </c>
      <c r="C98" s="37"/>
      <c r="D98" s="44"/>
      <c r="E98" s="363">
        <f t="shared" si="16"/>
        <v>0</v>
      </c>
      <c r="F98" s="247"/>
      <c r="G98" s="247"/>
      <c r="H98" s="247"/>
      <c r="I98" s="3"/>
      <c r="J98" s="3"/>
    </row>
    <row r="99" spans="1:10" ht="14.4" x14ac:dyDescent="0.3">
      <c r="A99" s="241">
        <v>1606</v>
      </c>
      <c r="B99" s="112" t="s">
        <v>139</v>
      </c>
      <c r="C99" s="37"/>
      <c r="D99" s="44"/>
      <c r="E99" s="363">
        <f t="shared" si="16"/>
        <v>0</v>
      </c>
      <c r="F99" s="247"/>
      <c r="G99" s="247"/>
      <c r="H99" s="247"/>
      <c r="I99" s="3"/>
      <c r="J99" s="3"/>
    </row>
    <row r="100" spans="1:10" ht="14.4" x14ac:dyDescent="0.3">
      <c r="A100" s="241">
        <v>1607</v>
      </c>
      <c r="B100" s="279" t="s">
        <v>56</v>
      </c>
      <c r="C100" s="37"/>
      <c r="D100" s="44"/>
      <c r="E100" s="363">
        <f t="shared" si="16"/>
        <v>0</v>
      </c>
      <c r="F100" s="247"/>
      <c r="G100" s="247"/>
      <c r="H100" s="247"/>
      <c r="I100" s="3"/>
      <c r="J100" s="3"/>
    </row>
    <row r="101" spans="1:10" ht="14.4" x14ac:dyDescent="0.3">
      <c r="A101" s="241">
        <v>1608</v>
      </c>
      <c r="B101" s="231" t="s">
        <v>348</v>
      </c>
      <c r="C101" s="37"/>
      <c r="D101" s="44"/>
      <c r="E101" s="363">
        <f t="shared" si="16"/>
        <v>0</v>
      </c>
      <c r="F101" s="247"/>
      <c r="G101" s="247"/>
      <c r="H101" s="247"/>
      <c r="I101" s="3"/>
      <c r="J101" s="3"/>
    </row>
    <row r="102" spans="1:10" ht="14.4" x14ac:dyDescent="0.3">
      <c r="A102" s="241">
        <v>1609</v>
      </c>
      <c r="B102" s="231" t="s">
        <v>349</v>
      </c>
      <c r="C102" s="37"/>
      <c r="D102" s="44"/>
      <c r="E102" s="363">
        <f t="shared" si="16"/>
        <v>0</v>
      </c>
      <c r="F102" s="247"/>
      <c r="G102" s="247"/>
      <c r="H102" s="247"/>
      <c r="I102" s="3"/>
      <c r="J102" s="3"/>
    </row>
    <row r="103" spans="1:10" ht="14.4" x14ac:dyDescent="0.3">
      <c r="A103" s="241">
        <v>1610</v>
      </c>
      <c r="B103" s="231" t="s">
        <v>96</v>
      </c>
      <c r="C103" s="37"/>
      <c r="D103" s="44"/>
      <c r="E103" s="363">
        <f t="shared" si="16"/>
        <v>0</v>
      </c>
      <c r="F103" s="247"/>
      <c r="G103" s="247"/>
      <c r="H103" s="247"/>
      <c r="I103" s="3"/>
      <c r="J103" s="3"/>
    </row>
    <row r="104" spans="1:10" ht="14.4" x14ac:dyDescent="0.3">
      <c r="A104" s="241">
        <v>1611</v>
      </c>
      <c r="B104" s="231" t="s">
        <v>338</v>
      </c>
      <c r="C104" s="37"/>
      <c r="D104" s="44"/>
      <c r="E104" s="363">
        <f t="shared" si="16"/>
        <v>0</v>
      </c>
      <c r="F104" s="247"/>
      <c r="G104" s="247"/>
      <c r="H104" s="247"/>
      <c r="I104" s="3"/>
      <c r="J104" s="3"/>
    </row>
    <row r="105" spans="1:10" ht="14.4" x14ac:dyDescent="0.3">
      <c r="A105" s="241">
        <v>1612</v>
      </c>
      <c r="B105" s="113" t="s">
        <v>249</v>
      </c>
      <c r="C105" s="37"/>
      <c r="D105" s="44"/>
      <c r="E105" s="363">
        <f t="shared" si="16"/>
        <v>0</v>
      </c>
      <c r="F105" s="247"/>
      <c r="G105" s="247"/>
      <c r="H105" s="247"/>
      <c r="I105" s="3"/>
      <c r="J105" s="3"/>
    </row>
    <row r="106" spans="1:10" ht="14.4" x14ac:dyDescent="0.3">
      <c r="A106" s="241">
        <v>1613</v>
      </c>
      <c r="B106" s="112" t="s">
        <v>140</v>
      </c>
      <c r="C106" s="273" t="str">
        <f>IF(E106&lt;&gt;0,"Please enter note below","")</f>
        <v/>
      </c>
      <c r="D106" s="44">
        <v>9</v>
      </c>
      <c r="E106" s="363">
        <f>SUM(F106:H106)</f>
        <v>0</v>
      </c>
      <c r="F106" s="247"/>
      <c r="G106" s="247"/>
      <c r="H106" s="247"/>
      <c r="I106" s="3"/>
      <c r="J106" s="3"/>
    </row>
    <row r="107" spans="1:10" ht="14.4" x14ac:dyDescent="0.3">
      <c r="A107" s="241">
        <v>1614</v>
      </c>
      <c r="B107" s="30" t="s">
        <v>534</v>
      </c>
      <c r="C107" s="273"/>
      <c r="D107" s="44"/>
      <c r="E107" s="363">
        <f>SUM(E94:E106)</f>
        <v>0</v>
      </c>
      <c r="F107" s="363">
        <f t="shared" ref="F107:H107" si="17">SUM(F94:F106)</f>
        <v>0</v>
      </c>
      <c r="G107" s="363">
        <f t="shared" si="17"/>
        <v>0</v>
      </c>
      <c r="H107" s="363">
        <f t="shared" si="17"/>
        <v>0</v>
      </c>
      <c r="I107" s="3"/>
      <c r="J107" s="3"/>
    </row>
    <row r="108" spans="1:10" ht="14.4" x14ac:dyDescent="0.3">
      <c r="A108" s="241">
        <v>1620</v>
      </c>
      <c r="B108" s="30" t="s">
        <v>537</v>
      </c>
      <c r="C108" s="37"/>
      <c r="D108" s="44"/>
      <c r="E108" s="363">
        <f>SUM(F108:H108)</f>
        <v>0</v>
      </c>
      <c r="F108" s="365"/>
      <c r="G108" s="365"/>
      <c r="H108" s="365"/>
      <c r="I108" s="3"/>
      <c r="J108" s="3"/>
    </row>
    <row r="109" spans="1:10" ht="14.4" x14ac:dyDescent="0.3">
      <c r="A109" s="241">
        <v>1630</v>
      </c>
      <c r="B109" s="30" t="s">
        <v>535</v>
      </c>
      <c r="C109" s="273" t="str">
        <f>IF(E109&lt;&gt;0,"Please enter note below","")</f>
        <v/>
      </c>
      <c r="D109" s="44">
        <v>10</v>
      </c>
      <c r="E109" s="363">
        <f>SUM(F109:H109)</f>
        <v>0</v>
      </c>
      <c r="F109" s="365"/>
      <c r="G109" s="365"/>
      <c r="H109" s="365"/>
      <c r="I109" s="3"/>
      <c r="J109" s="3"/>
    </row>
    <row r="110" spans="1:10" ht="14.4" x14ac:dyDescent="0.3">
      <c r="B110" s="30"/>
      <c r="C110" s="273"/>
      <c r="D110" s="44"/>
      <c r="E110" s="23"/>
      <c r="F110" s="23"/>
      <c r="G110" s="23"/>
      <c r="H110" s="23"/>
      <c r="I110" s="3"/>
      <c r="J110" s="3"/>
    </row>
    <row r="111" spans="1:10" thickBot="1" x14ac:dyDescent="0.35">
      <c r="A111" s="241">
        <v>1640</v>
      </c>
      <c r="B111" s="30" t="s">
        <v>538</v>
      </c>
      <c r="C111" s="273"/>
      <c r="D111" s="44"/>
      <c r="E111" s="362">
        <f>SUM(F111:H111)</f>
        <v>0</v>
      </c>
      <c r="F111" s="362">
        <f>+F107+F108+F109</f>
        <v>0</v>
      </c>
      <c r="G111" s="362">
        <f t="shared" ref="G111:H111" si="18">+G107+G108+G109</f>
        <v>0</v>
      </c>
      <c r="H111" s="362">
        <f t="shared" si="18"/>
        <v>0</v>
      </c>
      <c r="I111" s="3"/>
      <c r="J111" s="3"/>
    </row>
    <row r="112" spans="1:10" ht="15.75" customHeight="1" thickTop="1" x14ac:dyDescent="0.3">
      <c r="B112" s="30"/>
      <c r="C112" s="37" t="s">
        <v>40</v>
      </c>
      <c r="D112" s="34"/>
      <c r="E112" s="22"/>
      <c r="F112" s="22"/>
      <c r="G112" s="22"/>
      <c r="H112" s="22"/>
      <c r="I112" s="3"/>
      <c r="J112" s="3"/>
    </row>
    <row r="113" spans="2:10" ht="14.4" x14ac:dyDescent="0.3">
      <c r="B113" s="30"/>
      <c r="C113" s="37"/>
      <c r="D113" s="34"/>
      <c r="E113" s="22"/>
      <c r="F113" s="22"/>
      <c r="G113" s="22"/>
      <c r="H113" s="22"/>
      <c r="I113" s="3"/>
      <c r="J113" s="3"/>
    </row>
    <row r="114" spans="2:10" ht="14.4" x14ac:dyDescent="0.3">
      <c r="B114" s="30"/>
      <c r="C114" s="37"/>
      <c r="D114" s="34"/>
      <c r="E114" s="22"/>
      <c r="F114" s="22"/>
      <c r="G114" s="22"/>
      <c r="H114" s="22"/>
      <c r="I114" s="3"/>
      <c r="J114" s="3"/>
    </row>
    <row r="115" spans="2:10" ht="14.4" x14ac:dyDescent="0.3">
      <c r="B115" s="50" t="s">
        <v>62</v>
      </c>
      <c r="C115" s="37"/>
      <c r="D115" s="34"/>
      <c r="E115" s="22"/>
      <c r="F115" s="22"/>
      <c r="G115" s="22"/>
      <c r="H115" s="22"/>
      <c r="I115" s="3"/>
      <c r="J115" s="3"/>
    </row>
    <row r="116" spans="2:10" ht="14.4" x14ac:dyDescent="0.3">
      <c r="B116" s="30" t="s">
        <v>63</v>
      </c>
      <c r="C116" s="37"/>
      <c r="D116" s="34"/>
      <c r="E116" s="22"/>
      <c r="F116" s="22"/>
      <c r="G116" s="22"/>
      <c r="H116" s="22"/>
      <c r="I116" s="3"/>
      <c r="J116" s="3"/>
    </row>
    <row r="117" spans="2:10" ht="14.4" x14ac:dyDescent="0.3">
      <c r="B117" s="30" t="s">
        <v>65</v>
      </c>
      <c r="C117" s="37"/>
      <c r="D117" s="34"/>
      <c r="E117" s="22"/>
      <c r="F117" s="22"/>
      <c r="G117" s="22"/>
      <c r="H117" s="22"/>
      <c r="I117" s="3"/>
      <c r="J117" s="3"/>
    </row>
    <row r="118" spans="2:10" ht="14.4" x14ac:dyDescent="0.3">
      <c r="B118" s="223" t="s">
        <v>450</v>
      </c>
      <c r="C118" s="224"/>
      <c r="D118" s="226"/>
      <c r="E118" s="227"/>
      <c r="F118" s="227"/>
      <c r="G118" s="227"/>
      <c r="H118" s="227"/>
      <c r="I118" s="3"/>
      <c r="J118" s="3"/>
    </row>
    <row r="119" spans="2:10" ht="14.4" x14ac:dyDescent="0.3">
      <c r="B119" s="275" t="s">
        <v>442</v>
      </c>
      <c r="C119" s="275" t="s">
        <v>465</v>
      </c>
      <c r="D119" s="226"/>
      <c r="E119" s="227"/>
      <c r="F119" s="227"/>
      <c r="G119" s="227"/>
      <c r="H119" s="227"/>
      <c r="I119" s="3"/>
      <c r="J119" s="3"/>
    </row>
    <row r="120" spans="2:10" ht="14.4" x14ac:dyDescent="0.3">
      <c r="B120" s="276"/>
      <c r="C120" s="247"/>
      <c r="D120" s="226"/>
      <c r="E120" s="227"/>
      <c r="F120" s="227"/>
      <c r="G120" s="227"/>
      <c r="H120" s="227"/>
      <c r="I120" s="3"/>
      <c r="J120" s="3"/>
    </row>
    <row r="121" spans="2:10" ht="14.4" x14ac:dyDescent="0.3">
      <c r="B121" s="276"/>
      <c r="C121" s="247"/>
      <c r="D121" s="226"/>
      <c r="E121" s="227"/>
      <c r="F121" s="227"/>
      <c r="G121" s="227"/>
      <c r="H121" s="227"/>
      <c r="I121" s="3"/>
      <c r="J121" s="3"/>
    </row>
    <row r="122" spans="2:10" ht="14.4" x14ac:dyDescent="0.3">
      <c r="B122" s="276"/>
      <c r="C122" s="247"/>
      <c r="D122" s="226"/>
      <c r="E122" s="227"/>
      <c r="F122" s="227"/>
      <c r="G122" s="227"/>
      <c r="H122" s="227"/>
      <c r="I122" s="3"/>
      <c r="J122" s="3"/>
    </row>
    <row r="123" spans="2:10" ht="14.4" x14ac:dyDescent="0.3">
      <c r="B123" s="276"/>
      <c r="C123" s="247"/>
      <c r="D123" s="226"/>
      <c r="E123" s="227"/>
      <c r="F123" s="227"/>
      <c r="G123" s="227"/>
      <c r="H123" s="227"/>
      <c r="I123" s="3"/>
      <c r="J123" s="3"/>
    </row>
    <row r="124" spans="2:10" ht="14.4" x14ac:dyDescent="0.3">
      <c r="B124" s="276"/>
      <c r="C124" s="247"/>
      <c r="D124" s="226"/>
      <c r="E124" s="227"/>
      <c r="F124" s="227"/>
      <c r="G124" s="227"/>
      <c r="H124" s="227"/>
      <c r="I124" s="3"/>
      <c r="J124" s="3"/>
    </row>
    <row r="125" spans="2:10" ht="14.4" x14ac:dyDescent="0.3">
      <c r="B125" s="276"/>
      <c r="C125" s="247"/>
      <c r="D125" s="226"/>
      <c r="E125" s="227"/>
      <c r="F125" s="227"/>
      <c r="G125" s="227"/>
      <c r="H125" s="227"/>
      <c r="I125" s="3"/>
      <c r="J125" s="3"/>
    </row>
    <row r="126" spans="2:10" ht="14.4" x14ac:dyDescent="0.3">
      <c r="B126" s="276"/>
      <c r="C126" s="247"/>
      <c r="D126" s="226"/>
      <c r="E126" s="227"/>
      <c r="F126" s="227"/>
      <c r="G126" s="227"/>
      <c r="H126" s="227"/>
      <c r="I126" s="3"/>
      <c r="J126" s="3"/>
    </row>
    <row r="127" spans="2:10" ht="14.4" x14ac:dyDescent="0.3">
      <c r="B127" s="276"/>
      <c r="C127" s="247"/>
      <c r="D127" s="226"/>
      <c r="E127" s="227"/>
      <c r="F127" s="227"/>
      <c r="G127" s="227"/>
      <c r="H127" s="227"/>
      <c r="I127" s="3"/>
      <c r="J127" s="3"/>
    </row>
    <row r="128" spans="2:10" ht="14.4" x14ac:dyDescent="0.3">
      <c r="B128" s="276"/>
      <c r="C128" s="247"/>
      <c r="D128" s="226"/>
      <c r="E128" s="227"/>
      <c r="F128" s="227"/>
      <c r="G128" s="227"/>
      <c r="H128" s="227"/>
      <c r="I128" s="3"/>
      <c r="J128" s="3"/>
    </row>
    <row r="129" spans="2:10" ht="14.4" x14ac:dyDescent="0.3">
      <c r="B129" s="276"/>
      <c r="C129" s="247"/>
      <c r="D129" s="226"/>
      <c r="E129" s="227"/>
      <c r="F129" s="227"/>
      <c r="G129" s="227"/>
      <c r="H129" s="227"/>
      <c r="I129" s="3"/>
      <c r="J129" s="3"/>
    </row>
    <row r="130" spans="2:10" ht="14.4" x14ac:dyDescent="0.3">
      <c r="B130" s="277" t="s">
        <v>112</v>
      </c>
      <c r="C130" s="296">
        <f>SUM(C120:C129)</f>
        <v>0</v>
      </c>
      <c r="D130" s="226"/>
      <c r="E130" s="227"/>
      <c r="F130" s="227"/>
      <c r="G130" s="227"/>
      <c r="H130" s="227"/>
      <c r="I130" s="3"/>
      <c r="J130" s="3"/>
    </row>
    <row r="131" spans="2:10" ht="14.4" x14ac:dyDescent="0.3">
      <c r="B131" s="223"/>
      <c r="C131" s="224"/>
      <c r="D131" s="226"/>
      <c r="E131" s="227"/>
      <c r="F131" s="227"/>
      <c r="G131" s="227"/>
      <c r="H131" s="227"/>
      <c r="I131" s="3"/>
      <c r="J131" s="3"/>
    </row>
    <row r="132" spans="2:10" ht="14.4" x14ac:dyDescent="0.3">
      <c r="B132" s="223" t="s">
        <v>451</v>
      </c>
      <c r="C132" s="224"/>
      <c r="D132" s="226"/>
      <c r="E132" s="227"/>
      <c r="F132" s="227"/>
      <c r="G132" s="227"/>
      <c r="H132" s="227"/>
      <c r="I132" s="3"/>
      <c r="J132" s="3"/>
    </row>
    <row r="133" spans="2:10" ht="14.4" x14ac:dyDescent="0.3">
      <c r="B133" s="275" t="s">
        <v>442</v>
      </c>
      <c r="C133" s="275" t="s">
        <v>465</v>
      </c>
      <c r="D133" s="226"/>
      <c r="E133" s="227"/>
      <c r="F133" s="227"/>
      <c r="G133" s="227"/>
      <c r="H133" s="227"/>
      <c r="I133" s="3"/>
      <c r="J133" s="3"/>
    </row>
    <row r="134" spans="2:10" ht="14.4" x14ac:dyDescent="0.3">
      <c r="B134" s="276"/>
      <c r="C134" s="247"/>
      <c r="D134" s="226"/>
      <c r="E134" s="227"/>
      <c r="F134" s="227"/>
      <c r="G134" s="227"/>
      <c r="H134" s="227"/>
      <c r="I134" s="3"/>
      <c r="J134" s="3"/>
    </row>
    <row r="135" spans="2:10" ht="14.4" x14ac:dyDescent="0.3">
      <c r="B135" s="276"/>
      <c r="C135" s="247"/>
      <c r="D135" s="226"/>
      <c r="E135" s="227"/>
      <c r="F135" s="227"/>
      <c r="G135" s="227"/>
      <c r="H135" s="227"/>
      <c r="I135" s="3"/>
      <c r="J135" s="3"/>
    </row>
    <row r="136" spans="2:10" ht="14.4" x14ac:dyDescent="0.3">
      <c r="B136" s="276"/>
      <c r="C136" s="247"/>
      <c r="D136" s="226"/>
      <c r="E136" s="227"/>
      <c r="F136" s="227"/>
      <c r="G136" s="227"/>
      <c r="H136" s="227"/>
      <c r="I136" s="3"/>
      <c r="J136" s="3"/>
    </row>
    <row r="137" spans="2:10" ht="14.4" x14ac:dyDescent="0.3">
      <c r="B137" s="276"/>
      <c r="C137" s="247"/>
      <c r="D137" s="226"/>
      <c r="E137" s="227"/>
      <c r="F137" s="227"/>
      <c r="G137" s="227"/>
      <c r="H137" s="227"/>
      <c r="I137" s="3"/>
      <c r="J137" s="3"/>
    </row>
    <row r="138" spans="2:10" ht="14.4" x14ac:dyDescent="0.3">
      <c r="B138" s="276"/>
      <c r="C138" s="247"/>
      <c r="D138" s="226"/>
      <c r="E138" s="227"/>
      <c r="F138" s="227"/>
      <c r="G138" s="227"/>
      <c r="H138" s="227"/>
      <c r="I138" s="3"/>
      <c r="J138" s="3"/>
    </row>
    <row r="139" spans="2:10" ht="14.4" x14ac:dyDescent="0.3">
      <c r="B139" s="276"/>
      <c r="C139" s="247"/>
      <c r="D139" s="226"/>
      <c r="E139" s="227"/>
      <c r="F139" s="227"/>
      <c r="G139" s="227"/>
      <c r="H139" s="227"/>
      <c r="I139" s="3"/>
      <c r="J139" s="3"/>
    </row>
    <row r="140" spans="2:10" ht="14.4" x14ac:dyDescent="0.3">
      <c r="B140" s="276"/>
      <c r="C140" s="247"/>
      <c r="D140" s="226"/>
      <c r="E140" s="227"/>
      <c r="F140" s="227"/>
      <c r="G140" s="227"/>
      <c r="H140" s="227"/>
      <c r="I140" s="3"/>
      <c r="J140" s="3"/>
    </row>
    <row r="141" spans="2:10" ht="14.4" x14ac:dyDescent="0.3">
      <c r="B141" s="276"/>
      <c r="C141" s="247"/>
      <c r="D141" s="226"/>
      <c r="E141" s="227"/>
      <c r="F141" s="227"/>
      <c r="G141" s="227"/>
      <c r="H141" s="227"/>
      <c r="I141" s="3"/>
      <c r="J141" s="3"/>
    </row>
    <row r="142" spans="2:10" ht="14.4" x14ac:dyDescent="0.3">
      <c r="B142" s="276"/>
      <c r="C142" s="247"/>
      <c r="D142" s="226"/>
      <c r="E142" s="227"/>
      <c r="F142" s="227"/>
      <c r="G142" s="227"/>
      <c r="H142" s="227"/>
      <c r="I142" s="3"/>
      <c r="J142" s="3"/>
    </row>
    <row r="143" spans="2:10" ht="14.4" x14ac:dyDescent="0.3">
      <c r="B143" s="276"/>
      <c r="C143" s="247"/>
      <c r="D143" s="226"/>
      <c r="E143" s="227"/>
      <c r="F143" s="227"/>
      <c r="G143" s="227"/>
      <c r="H143" s="227"/>
      <c r="I143" s="3"/>
      <c r="J143" s="3"/>
    </row>
    <row r="144" spans="2:10" ht="14.4" x14ac:dyDescent="0.3">
      <c r="B144" s="277" t="s">
        <v>112</v>
      </c>
      <c r="C144" s="296">
        <f>SUM(C134:C143)</f>
        <v>0</v>
      </c>
      <c r="D144" s="226"/>
      <c r="E144" s="227"/>
      <c r="F144" s="227"/>
      <c r="G144" s="227"/>
      <c r="H144" s="227"/>
      <c r="I144" s="3"/>
      <c r="J144" s="3"/>
    </row>
    <row r="145" spans="2:10" ht="14.4" x14ac:dyDescent="0.3">
      <c r="B145" s="223"/>
      <c r="C145" s="224"/>
      <c r="D145" s="226"/>
      <c r="E145" s="227"/>
      <c r="F145" s="227"/>
      <c r="G145" s="227"/>
      <c r="H145" s="227"/>
      <c r="I145" s="3"/>
      <c r="J145" s="3"/>
    </row>
    <row r="146" spans="2:10" ht="14.4" x14ac:dyDescent="0.3">
      <c r="B146" s="223" t="s">
        <v>452</v>
      </c>
      <c r="C146" s="224"/>
      <c r="D146" s="226"/>
      <c r="E146" s="227"/>
      <c r="F146" s="227"/>
      <c r="G146" s="227"/>
      <c r="H146" s="227"/>
      <c r="I146" s="3"/>
      <c r="J146" s="3"/>
    </row>
    <row r="147" spans="2:10" ht="14.4" x14ac:dyDescent="0.3">
      <c r="B147" s="275" t="s">
        <v>442</v>
      </c>
      <c r="C147" s="275" t="s">
        <v>465</v>
      </c>
      <c r="D147" s="226"/>
      <c r="E147" s="227"/>
      <c r="F147" s="227"/>
      <c r="G147" s="227"/>
      <c r="H147" s="227"/>
      <c r="I147" s="3"/>
      <c r="J147" s="3"/>
    </row>
    <row r="148" spans="2:10" ht="14.4" x14ac:dyDescent="0.3">
      <c r="B148" s="276"/>
      <c r="C148" s="247"/>
      <c r="D148" s="226"/>
      <c r="E148" s="227"/>
      <c r="F148" s="227"/>
      <c r="G148" s="227"/>
      <c r="H148" s="227"/>
      <c r="I148" s="3"/>
      <c r="J148" s="3"/>
    </row>
    <row r="149" spans="2:10" ht="14.4" x14ac:dyDescent="0.3">
      <c r="B149" s="276"/>
      <c r="C149" s="247"/>
      <c r="D149" s="226"/>
      <c r="E149" s="227"/>
      <c r="F149" s="227"/>
      <c r="G149" s="227"/>
      <c r="H149" s="227"/>
      <c r="I149" s="3"/>
      <c r="J149" s="3"/>
    </row>
    <row r="150" spans="2:10" ht="14.4" x14ac:dyDescent="0.3">
      <c r="B150" s="276"/>
      <c r="C150" s="247"/>
      <c r="D150" s="226"/>
      <c r="E150" s="227"/>
      <c r="F150" s="227"/>
      <c r="G150" s="227"/>
      <c r="H150" s="227"/>
      <c r="I150" s="3"/>
      <c r="J150" s="3"/>
    </row>
    <row r="151" spans="2:10" ht="14.4" x14ac:dyDescent="0.3">
      <c r="B151" s="276"/>
      <c r="C151" s="247"/>
      <c r="D151" s="226"/>
      <c r="E151" s="227"/>
      <c r="F151" s="227"/>
      <c r="G151" s="227"/>
      <c r="H151" s="227"/>
      <c r="I151" s="3"/>
      <c r="J151" s="3"/>
    </row>
    <row r="152" spans="2:10" ht="14.4" x14ac:dyDescent="0.3">
      <c r="B152" s="276"/>
      <c r="C152" s="247"/>
      <c r="D152" s="226"/>
      <c r="E152" s="227"/>
      <c r="F152" s="227"/>
      <c r="G152" s="227"/>
      <c r="H152" s="227"/>
      <c r="I152" s="3"/>
      <c r="J152" s="3"/>
    </row>
    <row r="153" spans="2:10" ht="14.4" x14ac:dyDescent="0.3">
      <c r="B153" s="276"/>
      <c r="C153" s="247"/>
      <c r="D153" s="226"/>
      <c r="E153" s="227"/>
      <c r="F153" s="227"/>
      <c r="G153" s="227"/>
      <c r="H153" s="227"/>
      <c r="I153" s="3"/>
      <c r="J153" s="3"/>
    </row>
    <row r="154" spans="2:10" ht="14.4" x14ac:dyDescent="0.3">
      <c r="B154" s="276"/>
      <c r="C154" s="247"/>
      <c r="D154" s="226"/>
      <c r="E154" s="227"/>
      <c r="F154" s="227"/>
      <c r="G154" s="227"/>
      <c r="H154" s="227"/>
      <c r="I154" s="3"/>
      <c r="J154" s="3"/>
    </row>
    <row r="155" spans="2:10" ht="14.4" x14ac:dyDescent="0.3">
      <c r="B155" s="276"/>
      <c r="C155" s="247"/>
      <c r="D155" s="226"/>
      <c r="E155" s="227"/>
      <c r="F155" s="227"/>
      <c r="G155" s="227"/>
      <c r="H155" s="227"/>
      <c r="I155" s="3"/>
      <c r="J155" s="3"/>
    </row>
    <row r="156" spans="2:10" ht="14.4" x14ac:dyDescent="0.3">
      <c r="B156" s="276"/>
      <c r="C156" s="247"/>
      <c r="D156" s="226"/>
      <c r="E156" s="227"/>
      <c r="F156" s="227"/>
      <c r="G156" s="227"/>
      <c r="H156" s="227"/>
      <c r="I156" s="3"/>
      <c r="J156" s="3"/>
    </row>
    <row r="157" spans="2:10" ht="14.4" x14ac:dyDescent="0.3">
      <c r="B157" s="276"/>
      <c r="C157" s="247"/>
      <c r="D157" s="226"/>
      <c r="E157" s="227"/>
      <c r="F157" s="227"/>
      <c r="G157" s="227"/>
      <c r="H157" s="227"/>
      <c r="I157" s="3"/>
      <c r="J157" s="3"/>
    </row>
    <row r="158" spans="2:10" ht="14.4" x14ac:dyDescent="0.3">
      <c r="B158" s="277" t="s">
        <v>112</v>
      </c>
      <c r="C158" s="296">
        <f>SUM(C148:C157)</f>
        <v>0</v>
      </c>
      <c r="D158" s="226"/>
      <c r="E158" s="227"/>
      <c r="F158" s="227"/>
      <c r="G158" s="227"/>
      <c r="H158" s="227"/>
      <c r="I158" s="3"/>
      <c r="J158" s="3"/>
    </row>
    <row r="159" spans="2:10" ht="14.4" x14ac:dyDescent="0.3">
      <c r="B159" s="278"/>
      <c r="C159" s="224"/>
      <c r="D159" s="226"/>
      <c r="E159" s="227"/>
      <c r="F159" s="227"/>
      <c r="G159" s="227"/>
      <c r="H159" s="227"/>
      <c r="I159" s="3"/>
      <c r="J159" s="3"/>
    </row>
    <row r="160" spans="2:10" ht="14.4" x14ac:dyDescent="0.3">
      <c r="B160" s="223" t="s">
        <v>453</v>
      </c>
      <c r="C160" s="224"/>
      <c r="D160" s="226"/>
      <c r="E160" s="227"/>
      <c r="F160" s="227"/>
      <c r="G160" s="227"/>
      <c r="H160" s="227"/>
      <c r="I160" s="3"/>
      <c r="J160" s="3"/>
    </row>
    <row r="161" spans="2:10" ht="14.4" x14ac:dyDescent="0.3">
      <c r="B161" s="275" t="s">
        <v>442</v>
      </c>
      <c r="C161" s="275" t="s">
        <v>465</v>
      </c>
      <c r="D161" s="226"/>
      <c r="E161" s="227"/>
      <c r="F161" s="227"/>
      <c r="G161" s="227"/>
      <c r="H161" s="227"/>
      <c r="I161" s="3"/>
      <c r="J161" s="3"/>
    </row>
    <row r="162" spans="2:10" ht="14.4" x14ac:dyDescent="0.3">
      <c r="B162" s="276"/>
      <c r="C162" s="247"/>
      <c r="D162" s="226"/>
      <c r="E162" s="227"/>
      <c r="F162" s="227"/>
      <c r="G162" s="227"/>
      <c r="H162" s="227"/>
      <c r="I162" s="3"/>
      <c r="J162" s="3"/>
    </row>
    <row r="163" spans="2:10" ht="14.4" x14ac:dyDescent="0.3">
      <c r="B163" s="276"/>
      <c r="C163" s="247"/>
      <c r="D163" s="226"/>
      <c r="E163" s="227"/>
      <c r="F163" s="227"/>
      <c r="G163" s="227"/>
      <c r="H163" s="227"/>
      <c r="I163" s="3"/>
      <c r="J163" s="3"/>
    </row>
    <row r="164" spans="2:10" ht="14.4" x14ac:dyDescent="0.3">
      <c r="B164" s="276"/>
      <c r="C164" s="247"/>
      <c r="D164" s="226"/>
      <c r="E164" s="227"/>
      <c r="F164" s="227"/>
      <c r="G164" s="227"/>
      <c r="H164" s="227"/>
      <c r="I164" s="3"/>
      <c r="J164" s="3"/>
    </row>
    <row r="165" spans="2:10" ht="14.4" x14ac:dyDescent="0.3">
      <c r="B165" s="276"/>
      <c r="C165" s="247"/>
      <c r="D165" s="226"/>
      <c r="E165" s="227"/>
      <c r="F165" s="227"/>
      <c r="G165" s="227"/>
      <c r="H165" s="227"/>
      <c r="I165" s="3"/>
      <c r="J165" s="3"/>
    </row>
    <row r="166" spans="2:10" ht="14.4" x14ac:dyDescent="0.3">
      <c r="B166" s="276"/>
      <c r="C166" s="247"/>
      <c r="D166" s="226"/>
      <c r="E166" s="227"/>
      <c r="F166" s="227"/>
      <c r="G166" s="227"/>
      <c r="H166" s="227"/>
      <c r="I166" s="3"/>
      <c r="J166" s="3"/>
    </row>
    <row r="167" spans="2:10" ht="14.4" x14ac:dyDescent="0.3">
      <c r="B167" s="276"/>
      <c r="C167" s="247"/>
      <c r="D167" s="226"/>
      <c r="E167" s="227"/>
      <c r="F167" s="227"/>
      <c r="G167" s="227"/>
      <c r="H167" s="227"/>
      <c r="I167" s="3"/>
      <c r="J167" s="3"/>
    </row>
    <row r="168" spans="2:10" ht="14.4" x14ac:dyDescent="0.3">
      <c r="B168" s="276"/>
      <c r="C168" s="247"/>
      <c r="D168" s="226"/>
      <c r="E168" s="227"/>
      <c r="F168" s="227"/>
      <c r="G168" s="227"/>
      <c r="H168" s="227"/>
      <c r="I168" s="3"/>
      <c r="J168" s="3"/>
    </row>
    <row r="169" spans="2:10" ht="14.4" x14ac:dyDescent="0.3">
      <c r="B169" s="276"/>
      <c r="C169" s="247"/>
      <c r="D169" s="226"/>
      <c r="E169" s="227"/>
      <c r="F169" s="227"/>
      <c r="G169" s="227"/>
      <c r="H169" s="227"/>
      <c r="I169" s="3"/>
      <c r="J169" s="3"/>
    </row>
    <row r="170" spans="2:10" ht="14.4" x14ac:dyDescent="0.3">
      <c r="B170" s="276"/>
      <c r="C170" s="247"/>
      <c r="D170" s="226"/>
      <c r="E170" s="227"/>
      <c r="F170" s="227"/>
      <c r="G170" s="227"/>
      <c r="H170" s="227"/>
      <c r="I170" s="3"/>
      <c r="J170" s="3"/>
    </row>
    <row r="171" spans="2:10" ht="14.4" x14ac:dyDescent="0.3">
      <c r="B171" s="276"/>
      <c r="C171" s="247"/>
      <c r="D171" s="226"/>
      <c r="E171" s="227"/>
      <c r="F171" s="227"/>
      <c r="G171" s="227"/>
      <c r="H171" s="227"/>
      <c r="I171" s="3"/>
      <c r="J171" s="3"/>
    </row>
    <row r="172" spans="2:10" ht="14.4" x14ac:dyDescent="0.3">
      <c r="B172" s="277" t="s">
        <v>112</v>
      </c>
      <c r="C172" s="296">
        <f>SUM(C162:C171)</f>
        <v>0</v>
      </c>
      <c r="D172" s="226"/>
      <c r="E172" s="227"/>
      <c r="F172" s="227"/>
      <c r="G172" s="227"/>
      <c r="H172" s="227"/>
      <c r="I172" s="3"/>
      <c r="J172" s="3"/>
    </row>
    <row r="173" spans="2:10" ht="14.4" x14ac:dyDescent="0.3">
      <c r="B173" s="223"/>
      <c r="C173" s="224"/>
      <c r="D173" s="226"/>
      <c r="E173" s="227"/>
      <c r="F173" s="227"/>
      <c r="G173" s="227"/>
      <c r="H173" s="227"/>
      <c r="I173" s="3"/>
      <c r="J173" s="3"/>
    </row>
    <row r="174" spans="2:10" ht="14.4" x14ac:dyDescent="0.3">
      <c r="B174" s="223" t="s">
        <v>454</v>
      </c>
      <c r="C174" s="224"/>
      <c r="D174" s="226"/>
      <c r="E174" s="227"/>
      <c r="F174" s="227"/>
      <c r="G174" s="227"/>
      <c r="H174" s="227"/>
      <c r="I174" s="3"/>
      <c r="J174" s="3"/>
    </row>
    <row r="175" spans="2:10" ht="14.4" x14ac:dyDescent="0.3">
      <c r="B175" s="275" t="s">
        <v>442</v>
      </c>
      <c r="C175" s="275" t="s">
        <v>465</v>
      </c>
      <c r="D175" s="226"/>
      <c r="E175" s="227"/>
      <c r="F175" s="227"/>
      <c r="G175" s="227"/>
      <c r="H175" s="227"/>
      <c r="I175" s="3"/>
      <c r="J175" s="3"/>
    </row>
    <row r="176" spans="2:10" ht="14.4" x14ac:dyDescent="0.3">
      <c r="B176" s="276"/>
      <c r="C176" s="247"/>
      <c r="D176" s="226"/>
      <c r="E176" s="227"/>
      <c r="F176" s="227"/>
      <c r="G176" s="227"/>
      <c r="H176" s="227"/>
      <c r="I176" s="3"/>
      <c r="J176" s="3"/>
    </row>
    <row r="177" spans="2:10" ht="14.4" x14ac:dyDescent="0.3">
      <c r="B177" s="276"/>
      <c r="C177" s="247"/>
      <c r="D177" s="226"/>
      <c r="E177" s="227"/>
      <c r="F177" s="227"/>
      <c r="G177" s="227"/>
      <c r="H177" s="227"/>
      <c r="I177" s="3"/>
      <c r="J177" s="3"/>
    </row>
    <row r="178" spans="2:10" ht="14.4" x14ac:dyDescent="0.3">
      <c r="B178" s="276"/>
      <c r="C178" s="247"/>
      <c r="D178" s="226"/>
      <c r="E178" s="227"/>
      <c r="F178" s="227"/>
      <c r="G178" s="227"/>
      <c r="H178" s="227"/>
      <c r="I178" s="3"/>
      <c r="J178" s="3"/>
    </row>
    <row r="179" spans="2:10" ht="14.4" x14ac:dyDescent="0.3">
      <c r="B179" s="276"/>
      <c r="C179" s="247"/>
      <c r="D179" s="226"/>
      <c r="E179" s="227"/>
      <c r="F179" s="227"/>
      <c r="G179" s="227"/>
      <c r="H179" s="227"/>
      <c r="I179" s="3"/>
      <c r="J179" s="3"/>
    </row>
    <row r="180" spans="2:10" ht="14.4" x14ac:dyDescent="0.3">
      <c r="B180" s="276"/>
      <c r="C180" s="247"/>
      <c r="D180" s="226"/>
      <c r="E180" s="227"/>
      <c r="F180" s="227"/>
      <c r="G180" s="227"/>
      <c r="H180" s="227"/>
      <c r="I180" s="3"/>
      <c r="J180" s="3"/>
    </row>
    <row r="181" spans="2:10" ht="14.4" x14ac:dyDescent="0.3">
      <c r="B181" s="276"/>
      <c r="C181" s="247"/>
      <c r="D181" s="226"/>
      <c r="E181" s="227"/>
      <c r="F181" s="227"/>
      <c r="G181" s="227"/>
      <c r="H181" s="227"/>
      <c r="I181" s="3"/>
      <c r="J181" s="3"/>
    </row>
    <row r="182" spans="2:10" ht="14.4" x14ac:dyDescent="0.3">
      <c r="B182" s="276"/>
      <c r="C182" s="247"/>
      <c r="D182" s="226"/>
      <c r="E182" s="227"/>
      <c r="F182" s="227"/>
      <c r="G182" s="227"/>
      <c r="H182" s="227"/>
      <c r="I182" s="3"/>
      <c r="J182" s="3"/>
    </row>
    <row r="183" spans="2:10" ht="14.4" x14ac:dyDescent="0.3">
      <c r="B183" s="276"/>
      <c r="C183" s="247"/>
      <c r="D183" s="226"/>
      <c r="E183" s="227"/>
      <c r="F183" s="227"/>
      <c r="G183" s="227"/>
      <c r="H183" s="227"/>
      <c r="I183" s="3"/>
      <c r="J183" s="3"/>
    </row>
    <row r="184" spans="2:10" ht="14.4" x14ac:dyDescent="0.3">
      <c r="B184" s="276"/>
      <c r="C184" s="247"/>
      <c r="D184" s="226"/>
      <c r="E184" s="227"/>
      <c r="F184" s="227"/>
      <c r="G184" s="227"/>
      <c r="H184" s="227"/>
      <c r="I184" s="3"/>
      <c r="J184" s="3"/>
    </row>
    <row r="185" spans="2:10" ht="14.4" x14ac:dyDescent="0.3">
      <c r="B185" s="276"/>
      <c r="C185" s="247"/>
      <c r="D185" s="226"/>
      <c r="E185" s="227"/>
      <c r="F185" s="227"/>
      <c r="G185" s="227"/>
      <c r="H185" s="227"/>
      <c r="I185" s="3"/>
      <c r="J185" s="3"/>
    </row>
    <row r="186" spans="2:10" ht="14.4" x14ac:dyDescent="0.3">
      <c r="B186" s="277" t="s">
        <v>112</v>
      </c>
      <c r="C186" s="296">
        <f>SUM(C176:C185)</f>
        <v>0</v>
      </c>
      <c r="D186" s="226"/>
      <c r="E186" s="227"/>
      <c r="F186" s="227"/>
      <c r="G186" s="227"/>
      <c r="H186" s="227"/>
      <c r="I186" s="3"/>
      <c r="J186" s="3"/>
    </row>
    <row r="187" spans="2:10" ht="14.4" x14ac:dyDescent="0.3">
      <c r="B187" s="278"/>
      <c r="C187" s="224"/>
      <c r="D187" s="226"/>
      <c r="E187" s="227"/>
      <c r="F187" s="227"/>
      <c r="G187" s="227"/>
      <c r="H187" s="227"/>
      <c r="I187" s="3"/>
      <c r="J187" s="3"/>
    </row>
    <row r="188" spans="2:10" ht="14.4" x14ac:dyDescent="0.3">
      <c r="B188" s="223" t="s">
        <v>455</v>
      </c>
      <c r="C188" s="224"/>
      <c r="D188" s="226"/>
      <c r="E188" s="227"/>
      <c r="F188" s="227"/>
      <c r="G188" s="227"/>
      <c r="H188" s="227"/>
      <c r="I188" s="3"/>
      <c r="J188" s="3"/>
    </row>
    <row r="189" spans="2:10" ht="14.4" x14ac:dyDescent="0.3">
      <c r="B189" s="275" t="s">
        <v>442</v>
      </c>
      <c r="C189" s="275" t="s">
        <v>465</v>
      </c>
      <c r="D189" s="226"/>
      <c r="E189" s="227"/>
      <c r="F189" s="227"/>
      <c r="G189" s="227"/>
      <c r="H189" s="227"/>
      <c r="I189" s="3"/>
      <c r="J189" s="3"/>
    </row>
    <row r="190" spans="2:10" ht="14.4" x14ac:dyDescent="0.3">
      <c r="B190" s="276"/>
      <c r="C190" s="247"/>
      <c r="D190" s="226"/>
      <c r="E190" s="227"/>
      <c r="F190" s="227"/>
      <c r="G190" s="227"/>
      <c r="H190" s="227"/>
      <c r="I190" s="3"/>
      <c r="J190" s="3"/>
    </row>
    <row r="191" spans="2:10" ht="14.4" x14ac:dyDescent="0.3">
      <c r="B191" s="276"/>
      <c r="C191" s="247"/>
      <c r="D191" s="226"/>
      <c r="E191" s="227"/>
      <c r="F191" s="227"/>
      <c r="G191" s="227"/>
      <c r="H191" s="227"/>
      <c r="I191" s="3"/>
      <c r="J191" s="3"/>
    </row>
    <row r="192" spans="2:10" ht="14.4" x14ac:dyDescent="0.3">
      <c r="B192" s="276"/>
      <c r="C192" s="247"/>
      <c r="D192" s="226"/>
      <c r="E192" s="227"/>
      <c r="F192" s="227"/>
      <c r="G192" s="227"/>
      <c r="H192" s="227"/>
      <c r="I192" s="3"/>
      <c r="J192" s="3"/>
    </row>
    <row r="193" spans="2:10" ht="14.4" x14ac:dyDescent="0.3">
      <c r="B193" s="276"/>
      <c r="C193" s="247"/>
      <c r="D193" s="226"/>
      <c r="E193" s="227"/>
      <c r="F193" s="227"/>
      <c r="G193" s="227"/>
      <c r="H193" s="227"/>
      <c r="I193" s="3"/>
      <c r="J193" s="3"/>
    </row>
    <row r="194" spans="2:10" ht="14.4" x14ac:dyDescent="0.3">
      <c r="B194" s="276"/>
      <c r="C194" s="247"/>
      <c r="D194" s="226"/>
      <c r="E194" s="227"/>
      <c r="F194" s="227"/>
      <c r="G194" s="227"/>
      <c r="H194" s="227"/>
      <c r="I194" s="3"/>
      <c r="J194" s="3"/>
    </row>
    <row r="195" spans="2:10" ht="14.4" x14ac:dyDescent="0.3">
      <c r="B195" s="276"/>
      <c r="C195" s="247"/>
      <c r="D195" s="226"/>
      <c r="E195" s="227"/>
      <c r="F195" s="227"/>
      <c r="G195" s="227"/>
      <c r="H195" s="227"/>
      <c r="I195" s="3"/>
      <c r="J195" s="3"/>
    </row>
    <row r="196" spans="2:10" ht="14.4" x14ac:dyDescent="0.3">
      <c r="B196" s="276"/>
      <c r="C196" s="247"/>
      <c r="D196" s="226"/>
      <c r="E196" s="227"/>
      <c r="F196" s="227"/>
      <c r="G196" s="227"/>
      <c r="H196" s="227"/>
      <c r="I196" s="3"/>
      <c r="J196" s="3"/>
    </row>
    <row r="197" spans="2:10" ht="14.4" x14ac:dyDescent="0.3">
      <c r="B197" s="276"/>
      <c r="C197" s="247"/>
      <c r="D197" s="226"/>
      <c r="E197" s="227"/>
      <c r="F197" s="227"/>
      <c r="G197" s="227"/>
      <c r="H197" s="227"/>
      <c r="I197" s="3"/>
      <c r="J197" s="3"/>
    </row>
    <row r="198" spans="2:10" ht="14.4" x14ac:dyDescent="0.3">
      <c r="B198" s="276"/>
      <c r="C198" s="247"/>
      <c r="D198" s="226"/>
      <c r="E198" s="227"/>
      <c r="F198" s="227"/>
      <c r="G198" s="227"/>
      <c r="H198" s="227"/>
      <c r="I198" s="3"/>
      <c r="J198" s="3"/>
    </row>
    <row r="199" spans="2:10" ht="14.4" x14ac:dyDescent="0.3">
      <c r="B199" s="276"/>
      <c r="C199" s="247"/>
      <c r="D199" s="226"/>
      <c r="E199" s="227"/>
      <c r="F199" s="227"/>
      <c r="G199" s="227"/>
      <c r="H199" s="227"/>
      <c r="I199" s="3"/>
      <c r="J199" s="3"/>
    </row>
    <row r="200" spans="2:10" ht="14.4" x14ac:dyDescent="0.3">
      <c r="B200" s="277" t="s">
        <v>112</v>
      </c>
      <c r="C200" s="296">
        <f>SUM(C190:C199)</f>
        <v>0</v>
      </c>
      <c r="D200" s="226"/>
      <c r="E200" s="227"/>
      <c r="F200" s="227"/>
      <c r="G200" s="227"/>
      <c r="H200" s="227"/>
      <c r="I200" s="3"/>
      <c r="J200" s="3"/>
    </row>
    <row r="201" spans="2:10" ht="14.4" x14ac:dyDescent="0.3">
      <c r="B201" s="223"/>
      <c r="C201" s="224"/>
      <c r="D201" s="226"/>
      <c r="E201" s="227"/>
      <c r="F201" s="227"/>
      <c r="G201" s="227"/>
      <c r="H201" s="227"/>
      <c r="I201" s="3"/>
      <c r="J201" s="3"/>
    </row>
    <row r="202" spans="2:10" ht="14.4" x14ac:dyDescent="0.3">
      <c r="B202" s="223" t="s">
        <v>456</v>
      </c>
      <c r="C202" s="224"/>
      <c r="D202" s="226"/>
      <c r="E202" s="227"/>
      <c r="F202" s="227"/>
      <c r="G202" s="227"/>
      <c r="H202" s="227"/>
      <c r="I202" s="3"/>
      <c r="J202" s="3"/>
    </row>
    <row r="203" spans="2:10" ht="14.4" x14ac:dyDescent="0.3">
      <c r="B203" s="275" t="s">
        <v>442</v>
      </c>
      <c r="C203" s="275" t="s">
        <v>465</v>
      </c>
      <c r="D203" s="226"/>
      <c r="E203" s="227"/>
      <c r="F203" s="227"/>
      <c r="G203" s="227"/>
      <c r="H203" s="227"/>
      <c r="I203" s="3"/>
      <c r="J203" s="3"/>
    </row>
    <row r="204" spans="2:10" ht="14.4" x14ac:dyDescent="0.3">
      <c r="B204" s="276"/>
      <c r="C204" s="247"/>
      <c r="D204" s="226"/>
      <c r="E204" s="227"/>
      <c r="F204" s="227"/>
      <c r="G204" s="227"/>
      <c r="H204" s="227"/>
      <c r="I204" s="3"/>
      <c r="J204" s="3"/>
    </row>
    <row r="205" spans="2:10" ht="14.4" x14ac:dyDescent="0.3">
      <c r="B205" s="276"/>
      <c r="C205" s="247"/>
      <c r="D205" s="226"/>
      <c r="E205" s="227"/>
      <c r="F205" s="227"/>
      <c r="G205" s="227"/>
      <c r="H205" s="227"/>
      <c r="I205" s="3"/>
      <c r="J205" s="3"/>
    </row>
    <row r="206" spans="2:10" ht="14.4" x14ac:dyDescent="0.3">
      <c r="B206" s="276"/>
      <c r="C206" s="247"/>
      <c r="D206" s="226"/>
      <c r="E206" s="227"/>
      <c r="F206" s="227"/>
      <c r="G206" s="227"/>
      <c r="H206" s="227"/>
      <c r="I206" s="3"/>
      <c r="J206" s="3"/>
    </row>
    <row r="207" spans="2:10" ht="14.4" x14ac:dyDescent="0.3">
      <c r="B207" s="276"/>
      <c r="C207" s="247"/>
      <c r="D207" s="226"/>
      <c r="E207" s="227"/>
      <c r="F207" s="227"/>
      <c r="G207" s="227"/>
      <c r="H207" s="227"/>
      <c r="I207" s="3"/>
      <c r="J207" s="3"/>
    </row>
    <row r="208" spans="2:10" ht="14.4" x14ac:dyDescent="0.3">
      <c r="B208" s="276"/>
      <c r="C208" s="247"/>
      <c r="D208" s="226"/>
      <c r="E208" s="227"/>
      <c r="F208" s="227"/>
      <c r="G208" s="227"/>
      <c r="H208" s="227"/>
      <c r="I208" s="3"/>
      <c r="J208" s="3"/>
    </row>
    <row r="209" spans="2:10" ht="14.4" x14ac:dyDescent="0.3">
      <c r="B209" s="276"/>
      <c r="C209" s="247"/>
      <c r="D209" s="226"/>
      <c r="E209" s="227"/>
      <c r="F209" s="227"/>
      <c r="G209" s="227"/>
      <c r="H209" s="227"/>
      <c r="I209" s="3"/>
      <c r="J209" s="3"/>
    </row>
    <row r="210" spans="2:10" ht="14.4" x14ac:dyDescent="0.3">
      <c r="B210" s="276"/>
      <c r="C210" s="247"/>
      <c r="D210" s="226"/>
      <c r="E210" s="227"/>
      <c r="F210" s="227"/>
      <c r="G210" s="227"/>
      <c r="H210" s="227"/>
      <c r="I210" s="3"/>
      <c r="J210" s="3"/>
    </row>
    <row r="211" spans="2:10" ht="14.4" x14ac:dyDescent="0.3">
      <c r="B211" s="276"/>
      <c r="C211" s="247"/>
      <c r="D211" s="226"/>
      <c r="E211" s="227"/>
      <c r="F211" s="227"/>
      <c r="G211" s="227"/>
      <c r="H211" s="227"/>
      <c r="I211" s="3"/>
      <c r="J211" s="3"/>
    </row>
    <row r="212" spans="2:10" ht="14.4" x14ac:dyDescent="0.3">
      <c r="B212" s="276"/>
      <c r="C212" s="247"/>
      <c r="D212" s="226"/>
      <c r="E212" s="227"/>
      <c r="F212" s="227"/>
      <c r="G212" s="227"/>
      <c r="H212" s="227"/>
      <c r="I212" s="3"/>
      <c r="J212" s="3"/>
    </row>
    <row r="213" spans="2:10" ht="14.4" x14ac:dyDescent="0.3">
      <c r="B213" s="276"/>
      <c r="C213" s="247"/>
      <c r="D213" s="226"/>
      <c r="E213" s="227"/>
      <c r="F213" s="227"/>
      <c r="G213" s="227"/>
      <c r="H213" s="227"/>
      <c r="I213" s="3"/>
      <c r="J213" s="3"/>
    </row>
    <row r="214" spans="2:10" ht="14.4" x14ac:dyDescent="0.3">
      <c r="B214" s="277" t="s">
        <v>112</v>
      </c>
      <c r="C214" s="296">
        <f>SUM(C204:C213)</f>
        <v>0</v>
      </c>
      <c r="D214" s="226"/>
      <c r="E214" s="227"/>
      <c r="F214" s="227"/>
      <c r="G214" s="227"/>
      <c r="H214" s="227"/>
      <c r="I214" s="3"/>
      <c r="J214" s="3"/>
    </row>
    <row r="215" spans="2:10" ht="14.4" x14ac:dyDescent="0.3">
      <c r="B215" s="278"/>
      <c r="C215" s="224"/>
      <c r="D215" s="226"/>
      <c r="E215" s="227"/>
      <c r="F215" s="227"/>
      <c r="G215" s="227"/>
      <c r="H215" s="227"/>
      <c r="I215" s="3"/>
      <c r="J215" s="3"/>
    </row>
    <row r="216" spans="2:10" ht="14.4" x14ac:dyDescent="0.3">
      <c r="B216" s="223" t="s">
        <v>457</v>
      </c>
      <c r="C216" s="224"/>
      <c r="D216" s="226"/>
      <c r="E216" s="227"/>
      <c r="F216" s="227"/>
      <c r="G216" s="227"/>
      <c r="H216" s="227"/>
      <c r="I216" s="3"/>
      <c r="J216" s="3"/>
    </row>
    <row r="217" spans="2:10" ht="14.4" x14ac:dyDescent="0.3">
      <c r="B217" s="275" t="s">
        <v>442</v>
      </c>
      <c r="C217" s="275" t="s">
        <v>465</v>
      </c>
      <c r="D217" s="226"/>
      <c r="E217" s="227"/>
      <c r="F217" s="227"/>
      <c r="G217" s="227"/>
      <c r="H217" s="227"/>
      <c r="I217" s="3"/>
      <c r="J217" s="3"/>
    </row>
    <row r="218" spans="2:10" ht="14.4" x14ac:dyDescent="0.3">
      <c r="B218" s="276"/>
      <c r="C218" s="247"/>
      <c r="D218" s="226"/>
      <c r="E218" s="227"/>
      <c r="F218" s="211"/>
      <c r="G218" s="211"/>
      <c r="H218" s="211"/>
      <c r="I218" s="3"/>
      <c r="J218" s="3"/>
    </row>
    <row r="219" spans="2:10" ht="14.4" x14ac:dyDescent="0.3">
      <c r="B219" s="276"/>
      <c r="C219" s="247"/>
      <c r="E219" s="52"/>
    </row>
    <row r="220" spans="2:10" ht="14.4" x14ac:dyDescent="0.3">
      <c r="B220" s="276"/>
      <c r="C220" s="247"/>
      <c r="E220" s="52"/>
    </row>
    <row r="221" spans="2:10" ht="14.4" x14ac:dyDescent="0.3">
      <c r="B221" s="276"/>
      <c r="C221" s="247"/>
      <c r="E221" s="52"/>
    </row>
    <row r="222" spans="2:10" ht="14.4" x14ac:dyDescent="0.3">
      <c r="B222" s="276"/>
      <c r="C222" s="247"/>
      <c r="E222" s="52"/>
    </row>
    <row r="223" spans="2:10" ht="14.4" x14ac:dyDescent="0.3">
      <c r="B223" s="276"/>
      <c r="C223" s="247"/>
      <c r="E223" s="52"/>
    </row>
    <row r="224" spans="2:10" ht="14.4" x14ac:dyDescent="0.3">
      <c r="B224" s="276"/>
      <c r="C224" s="247"/>
      <c r="E224" s="52"/>
    </row>
    <row r="225" spans="2:5" ht="14.4" x14ac:dyDescent="0.3">
      <c r="B225" s="276"/>
      <c r="C225" s="247"/>
      <c r="E225" s="52"/>
    </row>
    <row r="226" spans="2:5" ht="14.4" x14ac:dyDescent="0.3">
      <c r="B226" s="276"/>
      <c r="C226" s="247"/>
      <c r="E226" s="52"/>
    </row>
    <row r="227" spans="2:5" ht="14.4" x14ac:dyDescent="0.3">
      <c r="B227" s="276"/>
      <c r="C227" s="247"/>
      <c r="E227" s="52"/>
    </row>
    <row r="228" spans="2:5" ht="14.4" x14ac:dyDescent="0.3">
      <c r="B228" s="277" t="s">
        <v>112</v>
      </c>
      <c r="C228" s="296">
        <f>SUM(C218:C227)</f>
        <v>0</v>
      </c>
      <c r="E228" s="52"/>
    </row>
    <row r="229" spans="2:5" ht="14.4" x14ac:dyDescent="0.3">
      <c r="E229" s="52"/>
    </row>
    <row r="230" spans="2:5" ht="14.4" x14ac:dyDescent="0.3">
      <c r="B230" s="223" t="s">
        <v>458</v>
      </c>
      <c r="C230" s="224"/>
      <c r="E230" s="52"/>
    </row>
    <row r="231" spans="2:5" ht="14.4" x14ac:dyDescent="0.3">
      <c r="B231" s="275" t="s">
        <v>442</v>
      </c>
      <c r="C231" s="275" t="s">
        <v>465</v>
      </c>
      <c r="E231" s="52"/>
    </row>
    <row r="232" spans="2:5" ht="14.4" x14ac:dyDescent="0.3">
      <c r="B232" s="276"/>
      <c r="C232" s="247"/>
      <c r="E232" s="52"/>
    </row>
    <row r="233" spans="2:5" ht="14.4" x14ac:dyDescent="0.3">
      <c r="B233" s="276"/>
      <c r="C233" s="247"/>
      <c r="E233" s="52"/>
    </row>
    <row r="234" spans="2:5" ht="14.4" x14ac:dyDescent="0.3">
      <c r="B234" s="276"/>
      <c r="C234" s="247"/>
      <c r="E234" s="52"/>
    </row>
    <row r="235" spans="2:5" ht="14.4" x14ac:dyDescent="0.3">
      <c r="B235" s="276"/>
      <c r="C235" s="247"/>
      <c r="E235" s="52"/>
    </row>
    <row r="236" spans="2:5" ht="14.4" x14ac:dyDescent="0.3">
      <c r="B236" s="276"/>
      <c r="C236" s="247"/>
      <c r="E236" s="52"/>
    </row>
    <row r="237" spans="2:5" ht="14.4" x14ac:dyDescent="0.3">
      <c r="B237" s="276"/>
      <c r="C237" s="247"/>
      <c r="E237" s="52"/>
    </row>
    <row r="238" spans="2:5" ht="14.4" x14ac:dyDescent="0.3">
      <c r="B238" s="276"/>
      <c r="C238" s="247"/>
      <c r="E238" s="52"/>
    </row>
    <row r="239" spans="2:5" ht="14.4" x14ac:dyDescent="0.3">
      <c r="B239" s="276"/>
      <c r="C239" s="247"/>
      <c r="E239" s="52"/>
    </row>
    <row r="240" spans="2:5" ht="14.4" x14ac:dyDescent="0.3">
      <c r="B240" s="276"/>
      <c r="C240" s="247"/>
      <c r="E240" s="52"/>
    </row>
    <row r="241" spans="2:5" ht="14.4" x14ac:dyDescent="0.3">
      <c r="B241" s="276"/>
      <c r="C241" s="247"/>
      <c r="E241" s="52"/>
    </row>
    <row r="242" spans="2:5" ht="14.4" x14ac:dyDescent="0.3">
      <c r="B242" s="277" t="s">
        <v>112</v>
      </c>
      <c r="C242" s="302">
        <f>SUM(C232:C241)</f>
        <v>0</v>
      </c>
      <c r="E242" s="52"/>
    </row>
    <row r="243" spans="2:5" ht="14.4" x14ac:dyDescent="0.3">
      <c r="E243" s="52"/>
    </row>
    <row r="244" spans="2:5" ht="14.4" x14ac:dyDescent="0.3">
      <c r="B244" s="223" t="s">
        <v>533</v>
      </c>
      <c r="C244" s="224"/>
      <c r="E244" s="52"/>
    </row>
    <row r="245" spans="2:5" ht="14.4" x14ac:dyDescent="0.3">
      <c r="B245" s="275" t="s">
        <v>442</v>
      </c>
      <c r="C245" s="275" t="s">
        <v>465</v>
      </c>
      <c r="E245" s="52"/>
    </row>
    <row r="246" spans="2:5" ht="14.4" x14ac:dyDescent="0.3">
      <c r="B246" s="276"/>
      <c r="C246" s="247"/>
      <c r="E246" s="52"/>
    </row>
    <row r="247" spans="2:5" ht="14.4" x14ac:dyDescent="0.3">
      <c r="B247" s="276"/>
      <c r="C247" s="247"/>
      <c r="E247" s="52"/>
    </row>
    <row r="248" spans="2:5" ht="14.4" x14ac:dyDescent="0.3">
      <c r="B248" s="276"/>
      <c r="C248" s="247"/>
      <c r="E248" s="52"/>
    </row>
    <row r="249" spans="2:5" ht="14.4" x14ac:dyDescent="0.3">
      <c r="B249" s="276"/>
      <c r="C249" s="247"/>
      <c r="E249" s="52"/>
    </row>
    <row r="250" spans="2:5" ht="14.4" x14ac:dyDescent="0.3">
      <c r="B250" s="276"/>
      <c r="C250" s="247"/>
      <c r="E250" s="52"/>
    </row>
    <row r="251" spans="2:5" ht="14.4" x14ac:dyDescent="0.3">
      <c r="B251" s="276"/>
      <c r="C251" s="247"/>
      <c r="E251" s="52"/>
    </row>
    <row r="252" spans="2:5" ht="14.4" x14ac:dyDescent="0.3">
      <c r="B252" s="276"/>
      <c r="C252" s="247"/>
      <c r="E252" s="52"/>
    </row>
    <row r="253" spans="2:5" ht="14.4" x14ac:dyDescent="0.3">
      <c r="B253" s="276"/>
      <c r="C253" s="247"/>
      <c r="E253" s="52"/>
    </row>
    <row r="254" spans="2:5" ht="14.4" x14ac:dyDescent="0.3">
      <c r="B254" s="276"/>
      <c r="C254" s="247"/>
      <c r="E254" s="52"/>
    </row>
    <row r="255" spans="2:5" ht="14.4" x14ac:dyDescent="0.3">
      <c r="B255" s="276"/>
      <c r="C255" s="247"/>
      <c r="E255" s="52"/>
    </row>
    <row r="256" spans="2:5" ht="14.4" x14ac:dyDescent="0.3">
      <c r="B256" s="277" t="s">
        <v>112</v>
      </c>
      <c r="C256" s="302">
        <f>SUM(C246:C255)</f>
        <v>0</v>
      </c>
      <c r="E256" s="52"/>
    </row>
    <row r="257" spans="5:5" ht="14.4" x14ac:dyDescent="0.3">
      <c r="E257" s="52"/>
    </row>
    <row r="258" spans="5:5" ht="14.4" x14ac:dyDescent="0.3">
      <c r="E258" s="52"/>
    </row>
    <row r="259" spans="5:5" ht="14.4" x14ac:dyDescent="0.3">
      <c r="E259" s="52"/>
    </row>
    <row r="260" spans="5:5" ht="14.4" x14ac:dyDescent="0.3">
      <c r="E260" s="53"/>
    </row>
    <row r="261" spans="5:5" ht="14.4" x14ac:dyDescent="0.3">
      <c r="E261" s="53"/>
    </row>
    <row r="262" spans="5:5" ht="14.4" x14ac:dyDescent="0.3">
      <c r="E262" s="53"/>
    </row>
    <row r="263" spans="5:5" ht="14.4" x14ac:dyDescent="0.3">
      <c r="E263" s="53"/>
    </row>
    <row r="264" spans="5:5" ht="14.4" x14ac:dyDescent="0.3">
      <c r="E264" s="53"/>
    </row>
    <row r="265" spans="5:5" ht="14.4" x14ac:dyDescent="0.3">
      <c r="E265" s="53"/>
    </row>
    <row r="266" spans="5:5" ht="14.4" x14ac:dyDescent="0.3">
      <c r="E266" s="53"/>
    </row>
    <row r="267" spans="5:5" ht="14.4" x14ac:dyDescent="0.3">
      <c r="E267" s="53"/>
    </row>
    <row r="268" spans="5:5" ht="14.4" x14ac:dyDescent="0.3">
      <c r="E268" s="53"/>
    </row>
    <row r="269" spans="5:5" ht="14.4" x14ac:dyDescent="0.3">
      <c r="E269" s="53"/>
    </row>
    <row r="270" spans="5:5" ht="14.4" x14ac:dyDescent="0.3">
      <c r="E270" s="53"/>
    </row>
    <row r="271" spans="5:5" ht="14.4" x14ac:dyDescent="0.3">
      <c r="E271" s="53"/>
    </row>
    <row r="272" spans="5:5" ht="14.4" x14ac:dyDescent="0.3">
      <c r="E272" s="53"/>
    </row>
    <row r="273" spans="5:5" ht="14.4" x14ac:dyDescent="0.3">
      <c r="E273" s="53"/>
    </row>
    <row r="274" spans="5:5" ht="14.4" x14ac:dyDescent="0.3">
      <c r="E274" s="53"/>
    </row>
    <row r="275" spans="5:5" ht="14.4" x14ac:dyDescent="0.3">
      <c r="E275" s="53"/>
    </row>
    <row r="276" spans="5:5" ht="14.4" x14ac:dyDescent="0.3">
      <c r="E276" s="53"/>
    </row>
    <row r="277" spans="5:5" ht="14.4" x14ac:dyDescent="0.3">
      <c r="E277" s="53"/>
    </row>
    <row r="278" spans="5:5" ht="14.4" x14ac:dyDescent="0.3">
      <c r="E278" s="53"/>
    </row>
    <row r="279" spans="5:5" ht="14.4" x14ac:dyDescent="0.3">
      <c r="E279" s="53"/>
    </row>
    <row r="280" spans="5:5" ht="14.4" x14ac:dyDescent="0.3">
      <c r="E280" s="53"/>
    </row>
    <row r="281" spans="5:5" ht="14.4" x14ac:dyDescent="0.3">
      <c r="E281" s="53"/>
    </row>
    <row r="282" spans="5:5" ht="14.4" x14ac:dyDescent="0.3">
      <c r="E282" s="53"/>
    </row>
    <row r="283" spans="5:5" ht="14.4" x14ac:dyDescent="0.3">
      <c r="E283" s="53"/>
    </row>
    <row r="284" spans="5:5" ht="14.4" x14ac:dyDescent="0.3">
      <c r="E284" s="53"/>
    </row>
    <row r="285" spans="5:5" ht="14.4" x14ac:dyDescent="0.3">
      <c r="E285" s="53"/>
    </row>
    <row r="286" spans="5:5" ht="14.4" x14ac:dyDescent="0.3">
      <c r="E286" s="53"/>
    </row>
    <row r="287" spans="5:5" ht="14.4" x14ac:dyDescent="0.3">
      <c r="E287" s="53"/>
    </row>
    <row r="288" spans="5:5" ht="14.4" x14ac:dyDescent="0.3">
      <c r="E288" s="53"/>
    </row>
    <row r="289" spans="5:5" ht="14.4" x14ac:dyDescent="0.3">
      <c r="E289" s="53"/>
    </row>
    <row r="290" spans="5:5" ht="14.4" x14ac:dyDescent="0.3">
      <c r="E290" s="53"/>
    </row>
    <row r="291" spans="5:5" ht="14.4" x14ac:dyDescent="0.3">
      <c r="E291" s="53"/>
    </row>
    <row r="292" spans="5:5" ht="14.4" x14ac:dyDescent="0.3">
      <c r="E292" s="53"/>
    </row>
    <row r="293" spans="5:5" ht="14.4" x14ac:dyDescent="0.3">
      <c r="E293" s="53"/>
    </row>
    <row r="294" spans="5:5" ht="14.4" x14ac:dyDescent="0.3">
      <c r="E294" s="53"/>
    </row>
    <row r="295" spans="5:5" ht="14.4" x14ac:dyDescent="0.3">
      <c r="E295" s="53"/>
    </row>
    <row r="296" spans="5:5" ht="14.4" x14ac:dyDescent="0.3">
      <c r="E296" s="53"/>
    </row>
    <row r="297" spans="5:5" ht="14.4" x14ac:dyDescent="0.3">
      <c r="E297" s="53"/>
    </row>
    <row r="298" spans="5:5" ht="14.4" x14ac:dyDescent="0.3">
      <c r="E298" s="53"/>
    </row>
    <row r="299" spans="5:5" ht="14.4" x14ac:dyDescent="0.3">
      <c r="E299" s="53"/>
    </row>
    <row r="300" spans="5:5" ht="14.4" x14ac:dyDescent="0.3">
      <c r="E300" s="53"/>
    </row>
    <row r="301" spans="5:5" ht="14.4" x14ac:dyDescent="0.3">
      <c r="E301" s="53"/>
    </row>
    <row r="302" spans="5:5" ht="14.4" x14ac:dyDescent="0.3">
      <c r="E302" s="53"/>
    </row>
    <row r="303" spans="5:5" ht="14.4" x14ac:dyDescent="0.3">
      <c r="E303" s="53"/>
    </row>
    <row r="304" spans="5:5" ht="14.4" x14ac:dyDescent="0.3">
      <c r="E304" s="53"/>
    </row>
    <row r="305" spans="5:5" ht="14.4" x14ac:dyDescent="0.3">
      <c r="E305" s="53"/>
    </row>
    <row r="306" spans="5:5" ht="14.4" x14ac:dyDescent="0.3">
      <c r="E306" s="53"/>
    </row>
    <row r="307" spans="5:5" ht="14.4" x14ac:dyDescent="0.3">
      <c r="E307" s="53"/>
    </row>
    <row r="308" spans="5:5" ht="14.4" x14ac:dyDescent="0.3">
      <c r="E308" s="53"/>
    </row>
    <row r="309" spans="5:5" ht="14.4" x14ac:dyDescent="0.3">
      <c r="E309" s="53"/>
    </row>
    <row r="310" spans="5:5" ht="14.4" x14ac:dyDescent="0.3">
      <c r="E310" s="53"/>
    </row>
    <row r="311" spans="5:5" ht="14.4" x14ac:dyDescent="0.3">
      <c r="E311" s="53"/>
    </row>
    <row r="312" spans="5:5" ht="14.4" x14ac:dyDescent="0.3">
      <c r="E312" s="53"/>
    </row>
    <row r="313" spans="5:5" ht="14.4" x14ac:dyDescent="0.3">
      <c r="E313" s="53"/>
    </row>
    <row r="314" spans="5:5" ht="14.4" x14ac:dyDescent="0.3">
      <c r="E314" s="53"/>
    </row>
    <row r="315" spans="5:5" ht="14.4" x14ac:dyDescent="0.3">
      <c r="E315" s="53"/>
    </row>
    <row r="316" spans="5:5" ht="14.4" x14ac:dyDescent="0.3">
      <c r="E316" s="53"/>
    </row>
    <row r="317" spans="5:5" ht="14.4" x14ac:dyDescent="0.3">
      <c r="E317" s="53"/>
    </row>
    <row r="318" spans="5:5" ht="14.4" x14ac:dyDescent="0.3">
      <c r="E318" s="53"/>
    </row>
    <row r="319" spans="5:5" ht="14.4" x14ac:dyDescent="0.3">
      <c r="E319" s="53"/>
    </row>
    <row r="320" spans="5:5" ht="14.4" x14ac:dyDescent="0.3">
      <c r="E320" s="53"/>
    </row>
    <row r="321" spans="5:5" ht="14.4" x14ac:dyDescent="0.3">
      <c r="E321" s="53"/>
    </row>
    <row r="322" spans="5:5" ht="14.4" x14ac:dyDescent="0.3">
      <c r="E322" s="53"/>
    </row>
    <row r="323" spans="5:5" ht="14.4" x14ac:dyDescent="0.3">
      <c r="E323" s="53"/>
    </row>
    <row r="324" spans="5:5" ht="14.4" x14ac:dyDescent="0.3">
      <c r="E324" s="53"/>
    </row>
    <row r="325" spans="5:5" ht="14.4" x14ac:dyDescent="0.3">
      <c r="E325" s="53"/>
    </row>
    <row r="326" spans="5:5" ht="14.4" x14ac:dyDescent="0.3">
      <c r="E326" s="53"/>
    </row>
    <row r="327" spans="5:5" ht="14.4" x14ac:dyDescent="0.3">
      <c r="E327" s="53"/>
    </row>
    <row r="328" spans="5:5" ht="14.4" x14ac:dyDescent="0.3">
      <c r="E328" s="53"/>
    </row>
    <row r="329" spans="5:5" ht="14.4" x14ac:dyDescent="0.3">
      <c r="E329" s="53"/>
    </row>
    <row r="330" spans="5:5" ht="14.4" x14ac:dyDescent="0.3">
      <c r="E330" s="53"/>
    </row>
    <row r="331" spans="5:5" ht="14.4" x14ac:dyDescent="0.3">
      <c r="E331" s="53"/>
    </row>
    <row r="332" spans="5:5" ht="14.4" x14ac:dyDescent="0.3">
      <c r="E332" s="53"/>
    </row>
    <row r="333" spans="5:5" ht="14.4" x14ac:dyDescent="0.3">
      <c r="E333" s="53"/>
    </row>
    <row r="334" spans="5:5" ht="14.4" x14ac:dyDescent="0.3">
      <c r="E334" s="53"/>
    </row>
    <row r="335" spans="5:5" ht="14.4" x14ac:dyDescent="0.3">
      <c r="E335" s="53"/>
    </row>
    <row r="336" spans="5:5" ht="14.4" x14ac:dyDescent="0.3">
      <c r="E336" s="53"/>
    </row>
    <row r="337" spans="5:5" ht="14.4" x14ac:dyDescent="0.3">
      <c r="E337" s="53"/>
    </row>
    <row r="338" spans="5:5" ht="14.4" x14ac:dyDescent="0.3">
      <c r="E338" s="53"/>
    </row>
    <row r="339" spans="5:5" ht="14.4" x14ac:dyDescent="0.3">
      <c r="E339" s="53"/>
    </row>
    <row r="340" spans="5:5" ht="14.4" x14ac:dyDescent="0.3">
      <c r="E340" s="53"/>
    </row>
    <row r="341" spans="5:5" ht="14.4" x14ac:dyDescent="0.3">
      <c r="E341" s="53"/>
    </row>
    <row r="342" spans="5:5" ht="14.4" x14ac:dyDescent="0.3">
      <c r="E342" s="53"/>
    </row>
    <row r="343" spans="5:5" ht="14.4" x14ac:dyDescent="0.3">
      <c r="E343" s="53"/>
    </row>
    <row r="344" spans="5:5" ht="14.4" x14ac:dyDescent="0.3">
      <c r="E344" s="53"/>
    </row>
    <row r="345" spans="5:5" ht="14.4" x14ac:dyDescent="0.3">
      <c r="E345" s="53"/>
    </row>
    <row r="346" spans="5:5" ht="14.4" x14ac:dyDescent="0.3">
      <c r="E346" s="53"/>
    </row>
    <row r="347" spans="5:5" ht="14.4" x14ac:dyDescent="0.3">
      <c r="E347" s="53"/>
    </row>
    <row r="348" spans="5:5" ht="14.4" x14ac:dyDescent="0.3">
      <c r="E348" s="53"/>
    </row>
    <row r="349" spans="5:5" ht="14.4" x14ac:dyDescent="0.3">
      <c r="E349" s="53"/>
    </row>
    <row r="350" spans="5:5" ht="14.4" x14ac:dyDescent="0.3">
      <c r="E350" s="53"/>
    </row>
    <row r="351" spans="5:5" ht="14.4" x14ac:dyDescent="0.3">
      <c r="E351" s="53"/>
    </row>
    <row r="352" spans="5:5" ht="14.4" x14ac:dyDescent="0.3">
      <c r="E352" s="53"/>
    </row>
    <row r="353" spans="5:5" ht="14.4" x14ac:dyDescent="0.3">
      <c r="E353" s="53"/>
    </row>
    <row r="354" spans="5:5" ht="14.4" x14ac:dyDescent="0.3">
      <c r="E354" s="53"/>
    </row>
    <row r="355" spans="5:5" ht="14.4" x14ac:dyDescent="0.3">
      <c r="E355" s="53"/>
    </row>
    <row r="356" spans="5:5" ht="14.4" x14ac:dyDescent="0.3">
      <c r="E356" s="53"/>
    </row>
    <row r="357" spans="5:5" ht="14.4" x14ac:dyDescent="0.3">
      <c r="E357" s="53"/>
    </row>
    <row r="358" spans="5:5" ht="14.4" x14ac:dyDescent="0.3">
      <c r="E358" s="53"/>
    </row>
    <row r="359" spans="5:5" ht="14.4" x14ac:dyDescent="0.3">
      <c r="E359" s="53"/>
    </row>
    <row r="360" spans="5:5" ht="14.4" x14ac:dyDescent="0.3">
      <c r="E360" s="53"/>
    </row>
    <row r="361" spans="5:5" ht="14.4" x14ac:dyDescent="0.3">
      <c r="E361" s="53"/>
    </row>
    <row r="362" spans="5:5" ht="14.4" x14ac:dyDescent="0.3">
      <c r="E362" s="53"/>
    </row>
    <row r="363" spans="5:5" ht="14.4" x14ac:dyDescent="0.3">
      <c r="E363" s="53"/>
    </row>
    <row r="364" spans="5:5" ht="14.4" x14ac:dyDescent="0.3">
      <c r="E364" s="53"/>
    </row>
    <row r="365" spans="5:5" ht="14.4" x14ac:dyDescent="0.3">
      <c r="E365" s="53"/>
    </row>
    <row r="366" spans="5:5" ht="14.4" x14ac:dyDescent="0.3">
      <c r="E366" s="53"/>
    </row>
    <row r="367" spans="5:5" ht="14.4" x14ac:dyDescent="0.3">
      <c r="E367" s="53"/>
    </row>
    <row r="368" spans="5:5" ht="14.4" x14ac:dyDescent="0.3">
      <c r="E368" s="53"/>
    </row>
    <row r="369" spans="5:5" ht="14.4" x14ac:dyDescent="0.3">
      <c r="E369" s="53"/>
    </row>
    <row r="370" spans="5:5" ht="14.4" x14ac:dyDescent="0.3">
      <c r="E370" s="53"/>
    </row>
    <row r="371" spans="5:5" ht="14.4" x14ac:dyDescent="0.3">
      <c r="E371" s="53"/>
    </row>
    <row r="372" spans="5:5" ht="14.4" x14ac:dyDescent="0.3">
      <c r="E372" s="53"/>
    </row>
    <row r="373" spans="5:5" ht="14.4" x14ac:dyDescent="0.3">
      <c r="E373" s="53"/>
    </row>
    <row r="374" spans="5:5" ht="14.4" x14ac:dyDescent="0.3">
      <c r="E374" s="53"/>
    </row>
    <row r="375" spans="5:5" ht="14.4" x14ac:dyDescent="0.3">
      <c r="E375" s="53"/>
    </row>
    <row r="376" spans="5:5" ht="14.4" x14ac:dyDescent="0.3">
      <c r="E376" s="53"/>
    </row>
    <row r="377" spans="5:5" ht="14.4" x14ac:dyDescent="0.3">
      <c r="E377" s="53"/>
    </row>
    <row r="378" spans="5:5" ht="14.4" x14ac:dyDescent="0.3">
      <c r="E378" s="53"/>
    </row>
    <row r="379" spans="5:5" ht="14.4" x14ac:dyDescent="0.3">
      <c r="E379" s="53"/>
    </row>
    <row r="380" spans="5:5" ht="14.4" x14ac:dyDescent="0.3">
      <c r="E380" s="53"/>
    </row>
    <row r="381" spans="5:5" ht="14.4" x14ac:dyDescent="0.3">
      <c r="E381" s="53"/>
    </row>
    <row r="382" spans="5:5" ht="14.4" x14ac:dyDescent="0.3">
      <c r="E382" s="53"/>
    </row>
    <row r="383" spans="5:5" ht="14.4" x14ac:dyDescent="0.3">
      <c r="E383" s="53"/>
    </row>
    <row r="384" spans="5:5" ht="14.4" x14ac:dyDescent="0.3">
      <c r="E384" s="53"/>
    </row>
    <row r="385" spans="5:5" ht="14.4" x14ac:dyDescent="0.3">
      <c r="E385" s="53"/>
    </row>
    <row r="386" spans="5:5" ht="14.4" x14ac:dyDescent="0.3">
      <c r="E386" s="53"/>
    </row>
    <row r="387" spans="5:5" ht="14.4" x14ac:dyDescent="0.3">
      <c r="E387" s="53"/>
    </row>
    <row r="388" spans="5:5" ht="14.4" x14ac:dyDescent="0.3">
      <c r="E388" s="53"/>
    </row>
    <row r="389" spans="5:5" ht="14.4" x14ac:dyDescent="0.3">
      <c r="E389" s="53"/>
    </row>
    <row r="390" spans="5:5" ht="14.4" x14ac:dyDescent="0.3">
      <c r="E390" s="53"/>
    </row>
    <row r="391" spans="5:5" ht="14.4" x14ac:dyDescent="0.3">
      <c r="E391" s="53"/>
    </row>
    <row r="392" spans="5:5" ht="14.4" x14ac:dyDescent="0.3">
      <c r="E392" s="53"/>
    </row>
    <row r="393" spans="5:5" ht="14.4" x14ac:dyDescent="0.3">
      <c r="E393" s="53"/>
    </row>
    <row r="394" spans="5:5" ht="14.4" x14ac:dyDescent="0.3">
      <c r="E394" s="53"/>
    </row>
    <row r="395" spans="5:5" ht="14.4" x14ac:dyDescent="0.3">
      <c r="E395" s="53"/>
    </row>
    <row r="396" spans="5:5" ht="14.4" x14ac:dyDescent="0.3">
      <c r="E396" s="53"/>
    </row>
    <row r="397" spans="5:5" ht="14.4" x14ac:dyDescent="0.3">
      <c r="E397" s="53"/>
    </row>
    <row r="398" spans="5:5" ht="14.4" x14ac:dyDescent="0.3">
      <c r="E398" s="53"/>
    </row>
    <row r="399" spans="5:5" ht="14.4" x14ac:dyDescent="0.3">
      <c r="E399" s="53"/>
    </row>
    <row r="400" spans="5:5" ht="14.4" x14ac:dyDescent="0.3">
      <c r="E400" s="53"/>
    </row>
    <row r="401" spans="5:5" ht="14.4" x14ac:dyDescent="0.3">
      <c r="E401" s="53"/>
    </row>
    <row r="402" spans="5:5" ht="14.4" x14ac:dyDescent="0.3">
      <c r="E402" s="53"/>
    </row>
    <row r="403" spans="5:5" ht="14.4" x14ac:dyDescent="0.3">
      <c r="E403" s="53"/>
    </row>
    <row r="404" spans="5:5" ht="14.4" x14ac:dyDescent="0.3">
      <c r="E404" s="53"/>
    </row>
    <row r="405" spans="5:5" ht="14.4" x14ac:dyDescent="0.3">
      <c r="E405" s="53"/>
    </row>
    <row r="406" spans="5:5" ht="14.4" x14ac:dyDescent="0.3">
      <c r="E406" s="53"/>
    </row>
    <row r="407" spans="5:5" ht="14.4" x14ac:dyDescent="0.3">
      <c r="E407" s="53"/>
    </row>
    <row r="408" spans="5:5" ht="14.4" x14ac:dyDescent="0.3">
      <c r="E408" s="53"/>
    </row>
    <row r="409" spans="5:5" ht="14.4" x14ac:dyDescent="0.3">
      <c r="E409" s="53"/>
    </row>
    <row r="410" spans="5:5" ht="14.4" x14ac:dyDescent="0.3">
      <c r="E410" s="53"/>
    </row>
    <row r="411" spans="5:5" ht="14.4" x14ac:dyDescent="0.3">
      <c r="E411" s="53"/>
    </row>
    <row r="412" spans="5:5" ht="14.4" x14ac:dyDescent="0.3">
      <c r="E412" s="53"/>
    </row>
    <row r="413" spans="5:5" ht="14.4" x14ac:dyDescent="0.3">
      <c r="E413" s="53"/>
    </row>
    <row r="414" spans="5:5" ht="14.4" x14ac:dyDescent="0.3">
      <c r="E414" s="53"/>
    </row>
    <row r="415" spans="5:5" ht="14.4" x14ac:dyDescent="0.3">
      <c r="E415" s="53"/>
    </row>
    <row r="416" spans="5:5" ht="14.4" x14ac:dyDescent="0.3">
      <c r="E416" s="53"/>
    </row>
    <row r="417" spans="5:5" ht="14.4" x14ac:dyDescent="0.3">
      <c r="E417" s="53"/>
    </row>
    <row r="418" spans="5:5" ht="14.4" x14ac:dyDescent="0.3">
      <c r="E418" s="53"/>
    </row>
    <row r="419" spans="5:5" ht="14.4" x14ac:dyDescent="0.3">
      <c r="E419" s="53"/>
    </row>
    <row r="420" spans="5:5" ht="14.4" x14ac:dyDescent="0.3">
      <c r="E420" s="53"/>
    </row>
    <row r="421" spans="5:5" ht="14.4" x14ac:dyDescent="0.3">
      <c r="E421" s="53"/>
    </row>
    <row r="422" spans="5:5" ht="14.4" x14ac:dyDescent="0.3">
      <c r="E422" s="53"/>
    </row>
    <row r="423" spans="5:5" ht="14.4" x14ac:dyDescent="0.3">
      <c r="E423" s="53"/>
    </row>
    <row r="424" spans="5:5" ht="14.4" x14ac:dyDescent="0.3">
      <c r="E424" s="53"/>
    </row>
    <row r="425" spans="5:5" ht="14.4" x14ac:dyDescent="0.3">
      <c r="E425" s="53"/>
    </row>
    <row r="426" spans="5:5" ht="14.4" x14ac:dyDescent="0.3">
      <c r="E426" s="53"/>
    </row>
    <row r="427" spans="5:5" ht="14.4" x14ac:dyDescent="0.3">
      <c r="E427" s="53"/>
    </row>
    <row r="428" spans="5:5" ht="14.4" x14ac:dyDescent="0.3">
      <c r="E428" s="53"/>
    </row>
    <row r="429" spans="5:5" ht="14.4" x14ac:dyDescent="0.3">
      <c r="E429" s="53"/>
    </row>
    <row r="430" spans="5:5" ht="14.4" x14ac:dyDescent="0.3">
      <c r="E430" s="53"/>
    </row>
    <row r="431" spans="5:5" ht="14.4" x14ac:dyDescent="0.3">
      <c r="E431" s="53"/>
    </row>
    <row r="432" spans="5:5" ht="14.4" x14ac:dyDescent="0.3">
      <c r="E432" s="53"/>
    </row>
    <row r="433" spans="5:5" ht="14.4" x14ac:dyDescent="0.3">
      <c r="E433" s="53"/>
    </row>
    <row r="434" spans="5:5" ht="14.4" x14ac:dyDescent="0.3">
      <c r="E434" s="53"/>
    </row>
    <row r="435" spans="5:5" ht="14.4" x14ac:dyDescent="0.3">
      <c r="E435" s="53"/>
    </row>
    <row r="436" spans="5:5" ht="14.4" x14ac:dyDescent="0.3">
      <c r="E436" s="53"/>
    </row>
    <row r="437" spans="5:5" ht="14.4" x14ac:dyDescent="0.3">
      <c r="E437" s="53"/>
    </row>
    <row r="438" spans="5:5" ht="14.4" x14ac:dyDescent="0.3">
      <c r="E438" s="53"/>
    </row>
    <row r="439" spans="5:5" ht="14.4" x14ac:dyDescent="0.3">
      <c r="E439" s="53"/>
    </row>
    <row r="440" spans="5:5" ht="14.4" x14ac:dyDescent="0.3">
      <c r="E440" s="53"/>
    </row>
    <row r="441" spans="5:5" ht="14.4" x14ac:dyDescent="0.3">
      <c r="E441" s="53"/>
    </row>
    <row r="442" spans="5:5" ht="14.4" x14ac:dyDescent="0.3">
      <c r="E442" s="53"/>
    </row>
    <row r="443" spans="5:5" ht="14.4" x14ac:dyDescent="0.3">
      <c r="E443" s="53"/>
    </row>
    <row r="444" spans="5:5" ht="14.4" x14ac:dyDescent="0.3">
      <c r="E444" s="53"/>
    </row>
    <row r="445" spans="5:5" ht="14.4" x14ac:dyDescent="0.3">
      <c r="E445" s="53"/>
    </row>
    <row r="446" spans="5:5" ht="14.4" x14ac:dyDescent="0.3">
      <c r="E446" s="53"/>
    </row>
    <row r="447" spans="5:5" ht="14.4" x14ac:dyDescent="0.3">
      <c r="E447" s="53"/>
    </row>
    <row r="448" spans="5:5" ht="14.4" x14ac:dyDescent="0.3">
      <c r="E448" s="53"/>
    </row>
    <row r="449" spans="5:5" ht="14.4" x14ac:dyDescent="0.3">
      <c r="E449" s="53"/>
    </row>
    <row r="450" spans="5:5" ht="14.4" x14ac:dyDescent="0.3">
      <c r="E450" s="53"/>
    </row>
    <row r="451" spans="5:5" ht="14.4" x14ac:dyDescent="0.3">
      <c r="E451" s="53"/>
    </row>
    <row r="452" spans="5:5" ht="14.4" x14ac:dyDescent="0.3">
      <c r="E452" s="53"/>
    </row>
    <row r="453" spans="5:5" ht="14.4" x14ac:dyDescent="0.3">
      <c r="E453" s="53"/>
    </row>
    <row r="454" spans="5:5" ht="14.4" x14ac:dyDescent="0.3">
      <c r="E454" s="53"/>
    </row>
    <row r="455" spans="5:5" ht="14.4" x14ac:dyDescent="0.3">
      <c r="E455" s="53"/>
    </row>
    <row r="456" spans="5:5" ht="14.4" x14ac:dyDescent="0.3">
      <c r="E456" s="53"/>
    </row>
    <row r="457" spans="5:5" ht="14.4" x14ac:dyDescent="0.3">
      <c r="E457" s="53"/>
    </row>
    <row r="458" spans="5:5" ht="14.4" x14ac:dyDescent="0.3">
      <c r="E458" s="53"/>
    </row>
    <row r="459" spans="5:5" ht="14.4" x14ac:dyDescent="0.3">
      <c r="E459" s="53"/>
    </row>
    <row r="460" spans="5:5" ht="14.4" x14ac:dyDescent="0.3">
      <c r="E460" s="53"/>
    </row>
    <row r="461" spans="5:5" ht="14.4" x14ac:dyDescent="0.3">
      <c r="E461" s="53"/>
    </row>
    <row r="462" spans="5:5" ht="14.4" x14ac:dyDescent="0.3">
      <c r="E462" s="53"/>
    </row>
    <row r="463" spans="5:5" ht="14.4" x14ac:dyDescent="0.3">
      <c r="E463" s="53"/>
    </row>
    <row r="464" spans="5:5" ht="14.4" x14ac:dyDescent="0.3">
      <c r="E464" s="53"/>
    </row>
    <row r="465" spans="5:5" ht="14.4" x14ac:dyDescent="0.3">
      <c r="E465" s="53"/>
    </row>
    <row r="466" spans="5:5" ht="14.4" x14ac:dyDescent="0.3">
      <c r="E466" s="53"/>
    </row>
    <row r="467" spans="5:5" ht="14.4" x14ac:dyDescent="0.3">
      <c r="E467" s="53"/>
    </row>
    <row r="468" spans="5:5" ht="14.4" x14ac:dyDescent="0.3">
      <c r="E468" s="53"/>
    </row>
    <row r="469" spans="5:5" ht="14.4" x14ac:dyDescent="0.3">
      <c r="E469" s="53"/>
    </row>
    <row r="470" spans="5:5" ht="14.4" x14ac:dyDescent="0.3">
      <c r="E470" s="53"/>
    </row>
    <row r="471" spans="5:5" ht="14.4" x14ac:dyDescent="0.3">
      <c r="E471" s="53"/>
    </row>
    <row r="472" spans="5:5" ht="14.4" x14ac:dyDescent="0.3">
      <c r="E472" s="53"/>
    </row>
    <row r="473" spans="5:5" ht="14.4" x14ac:dyDescent="0.3">
      <c r="E473" s="53"/>
    </row>
    <row r="474" spans="5:5" ht="14.4" x14ac:dyDescent="0.3">
      <c r="E474" s="53"/>
    </row>
    <row r="475" spans="5:5" ht="14.4" x14ac:dyDescent="0.3">
      <c r="E475" s="53"/>
    </row>
    <row r="476" spans="5:5" ht="14.4" x14ac:dyDescent="0.3">
      <c r="E476" s="53"/>
    </row>
    <row r="477" spans="5:5" ht="14.4" x14ac:dyDescent="0.3">
      <c r="E477" s="53"/>
    </row>
    <row r="478" spans="5:5" ht="14.4" x14ac:dyDescent="0.3">
      <c r="E478" s="53"/>
    </row>
    <row r="479" spans="5:5" ht="14.4" x14ac:dyDescent="0.3">
      <c r="E479" s="53"/>
    </row>
    <row r="480" spans="5:5" ht="14.4" x14ac:dyDescent="0.3">
      <c r="E480" s="53"/>
    </row>
    <row r="481" spans="5:5" ht="14.4" x14ac:dyDescent="0.3">
      <c r="E481" s="53"/>
    </row>
    <row r="482" spans="5:5" ht="14.4" x14ac:dyDescent="0.3">
      <c r="E482" s="53"/>
    </row>
    <row r="483" spans="5:5" ht="14.4" x14ac:dyDescent="0.3">
      <c r="E483" s="53"/>
    </row>
    <row r="484" spans="5:5" ht="14.4" x14ac:dyDescent="0.3">
      <c r="E484" s="53"/>
    </row>
    <row r="485" spans="5:5" ht="14.4" x14ac:dyDescent="0.3">
      <c r="E485" s="53"/>
    </row>
    <row r="486" spans="5:5" ht="14.4" x14ac:dyDescent="0.3">
      <c r="E486" s="53"/>
    </row>
    <row r="487" spans="5:5" ht="14.4" x14ac:dyDescent="0.3">
      <c r="E487" s="53"/>
    </row>
    <row r="488" spans="5:5" ht="14.4" x14ac:dyDescent="0.3">
      <c r="E488" s="53"/>
    </row>
    <row r="489" spans="5:5" ht="14.4" x14ac:dyDescent="0.3">
      <c r="E489" s="53"/>
    </row>
    <row r="490" spans="5:5" ht="14.4" x14ac:dyDescent="0.3">
      <c r="E490" s="53"/>
    </row>
    <row r="491" spans="5:5" ht="14.4" x14ac:dyDescent="0.3">
      <c r="E491" s="53"/>
    </row>
    <row r="492" spans="5:5" ht="14.4" x14ac:dyDescent="0.3">
      <c r="E492" s="53"/>
    </row>
    <row r="493" spans="5:5" ht="14.4" x14ac:dyDescent="0.3">
      <c r="E493" s="53"/>
    </row>
    <row r="494" spans="5:5" ht="14.4" x14ac:dyDescent="0.3">
      <c r="E494" s="53"/>
    </row>
    <row r="495" spans="5:5" ht="14.4" x14ac:dyDescent="0.3">
      <c r="E495" s="53"/>
    </row>
    <row r="496" spans="5:5" ht="14.4" x14ac:dyDescent="0.3">
      <c r="E496" s="53"/>
    </row>
    <row r="497" spans="5:5" ht="14.4" x14ac:dyDescent="0.3">
      <c r="E497" s="53"/>
    </row>
    <row r="498" spans="5:5" ht="14.4" x14ac:dyDescent="0.3">
      <c r="E498" s="53"/>
    </row>
    <row r="499" spans="5:5" ht="14.4" x14ac:dyDescent="0.3">
      <c r="E499" s="53"/>
    </row>
    <row r="500" spans="5:5" ht="14.4" x14ac:dyDescent="0.3">
      <c r="E500" s="53"/>
    </row>
    <row r="501" spans="5:5" ht="14.4" x14ac:dyDescent="0.3">
      <c r="E501" s="53"/>
    </row>
    <row r="502" spans="5:5" ht="14.4" x14ac:dyDescent="0.3">
      <c r="E502" s="53"/>
    </row>
    <row r="503" spans="5:5" ht="14.4" x14ac:dyDescent="0.3">
      <c r="E503" s="53"/>
    </row>
    <row r="504" spans="5:5" ht="14.4" x14ac:dyDescent="0.3">
      <c r="E504" s="53"/>
    </row>
    <row r="505" spans="5:5" ht="14.4" x14ac:dyDescent="0.3">
      <c r="E505" s="53"/>
    </row>
    <row r="506" spans="5:5" ht="14.4" x14ac:dyDescent="0.3">
      <c r="E506" s="53"/>
    </row>
    <row r="507" spans="5:5" ht="14.4" x14ac:dyDescent="0.3">
      <c r="E507" s="53"/>
    </row>
    <row r="508" spans="5:5" ht="14.4" x14ac:dyDescent="0.3">
      <c r="E508" s="53"/>
    </row>
    <row r="509" spans="5:5" ht="14.4" x14ac:dyDescent="0.3">
      <c r="E509" s="53"/>
    </row>
    <row r="510" spans="5:5" ht="14.4" x14ac:dyDescent="0.3">
      <c r="E510" s="53"/>
    </row>
    <row r="511" spans="5:5" ht="14.4" x14ac:dyDescent="0.3">
      <c r="E511" s="53"/>
    </row>
    <row r="512" spans="5:5" ht="14.4" x14ac:dyDescent="0.3">
      <c r="E512" s="53"/>
    </row>
    <row r="513" spans="5:5" ht="14.4" x14ac:dyDescent="0.3">
      <c r="E513" s="53"/>
    </row>
    <row r="514" spans="5:5" ht="14.4" x14ac:dyDescent="0.3">
      <c r="E514" s="53"/>
    </row>
    <row r="515" spans="5:5" ht="14.4" x14ac:dyDescent="0.3">
      <c r="E515" s="53"/>
    </row>
    <row r="516" spans="5:5" ht="14.4" x14ac:dyDescent="0.3">
      <c r="E516" s="53"/>
    </row>
    <row r="517" spans="5:5" ht="14.4" x14ac:dyDescent="0.3">
      <c r="E517" s="53"/>
    </row>
    <row r="518" spans="5:5" ht="14.4" x14ac:dyDescent="0.3">
      <c r="E518" s="53"/>
    </row>
    <row r="519" spans="5:5" ht="14.4" x14ac:dyDescent="0.3">
      <c r="E519" s="53"/>
    </row>
    <row r="520" spans="5:5" ht="14.4" x14ac:dyDescent="0.3">
      <c r="E520" s="53"/>
    </row>
    <row r="521" spans="5:5" ht="14.4" x14ac:dyDescent="0.3">
      <c r="E521" s="53"/>
    </row>
    <row r="522" spans="5:5" ht="14.4" x14ac:dyDescent="0.3">
      <c r="E522" s="53"/>
    </row>
    <row r="523" spans="5:5" ht="14.4" x14ac:dyDescent="0.3">
      <c r="E523" s="53"/>
    </row>
    <row r="524" spans="5:5" ht="14.4" x14ac:dyDescent="0.3">
      <c r="E524" s="53"/>
    </row>
    <row r="525" spans="5:5" ht="14.4" x14ac:dyDescent="0.3">
      <c r="E525" s="53"/>
    </row>
    <row r="526" spans="5:5" ht="14.4" x14ac:dyDescent="0.3">
      <c r="E526" s="53"/>
    </row>
    <row r="527" spans="5:5" ht="14.4" x14ac:dyDescent="0.3">
      <c r="E527" s="53"/>
    </row>
    <row r="528" spans="5:5" ht="14.4" x14ac:dyDescent="0.3">
      <c r="E528" s="53"/>
    </row>
    <row r="529" spans="5:5" ht="14.4" x14ac:dyDescent="0.3">
      <c r="E529" s="53"/>
    </row>
    <row r="530" spans="5:5" ht="14.4" x14ac:dyDescent="0.3">
      <c r="E530" s="53"/>
    </row>
    <row r="531" spans="5:5" ht="14.4" x14ac:dyDescent="0.3">
      <c r="E531" s="53"/>
    </row>
    <row r="532" spans="5:5" ht="14.4" x14ac:dyDescent="0.3">
      <c r="E532" s="53"/>
    </row>
    <row r="533" spans="5:5" ht="14.4" x14ac:dyDescent="0.3">
      <c r="E533" s="53"/>
    </row>
    <row r="534" spans="5:5" ht="14.4" x14ac:dyDescent="0.3">
      <c r="E534" s="53"/>
    </row>
    <row r="535" spans="5:5" ht="14.4" x14ac:dyDescent="0.3">
      <c r="E535" s="53"/>
    </row>
    <row r="536" spans="5:5" ht="14.4" x14ac:dyDescent="0.3">
      <c r="E536" s="53"/>
    </row>
    <row r="537" spans="5:5" ht="14.4" x14ac:dyDescent="0.3">
      <c r="E537" s="53"/>
    </row>
    <row r="538" spans="5:5" ht="14.4" x14ac:dyDescent="0.3">
      <c r="E538" s="53"/>
    </row>
    <row r="539" spans="5:5" ht="14.4" x14ac:dyDescent="0.3">
      <c r="E539" s="53"/>
    </row>
    <row r="540" spans="5:5" ht="14.4" x14ac:dyDescent="0.3">
      <c r="E540" s="53"/>
    </row>
    <row r="541" spans="5:5" ht="14.4" x14ac:dyDescent="0.3">
      <c r="E541" s="53"/>
    </row>
    <row r="542" spans="5:5" ht="14.4" x14ac:dyDescent="0.3">
      <c r="E542" s="53"/>
    </row>
    <row r="543" spans="5:5" ht="14.4" x14ac:dyDescent="0.3">
      <c r="E543" s="53"/>
    </row>
    <row r="544" spans="5:5" ht="14.4" x14ac:dyDescent="0.3">
      <c r="E544" s="53"/>
    </row>
    <row r="545" spans="5:5" ht="14.4" x14ac:dyDescent="0.3">
      <c r="E545" s="53"/>
    </row>
    <row r="546" spans="5:5" ht="14.4" x14ac:dyDescent="0.3">
      <c r="E546" s="53"/>
    </row>
    <row r="547" spans="5:5" ht="14.4" x14ac:dyDescent="0.3">
      <c r="E547" s="53"/>
    </row>
    <row r="548" spans="5:5" ht="14.4" x14ac:dyDescent="0.3">
      <c r="E548" s="53"/>
    </row>
    <row r="549" spans="5:5" ht="14.4" x14ac:dyDescent="0.3">
      <c r="E549" s="53"/>
    </row>
    <row r="550" spans="5:5" ht="14.4" x14ac:dyDescent="0.3">
      <c r="E550" s="53"/>
    </row>
    <row r="551" spans="5:5" ht="14.4" x14ac:dyDescent="0.3">
      <c r="E551" s="53"/>
    </row>
    <row r="552" spans="5:5" ht="14.4" x14ac:dyDescent="0.3">
      <c r="E552" s="53"/>
    </row>
    <row r="553" spans="5:5" ht="14.4" x14ac:dyDescent="0.3">
      <c r="E553" s="53"/>
    </row>
    <row r="554" spans="5:5" ht="14.4" x14ac:dyDescent="0.3">
      <c r="E554" s="53"/>
    </row>
    <row r="555" spans="5:5" ht="14.4" x14ac:dyDescent="0.3">
      <c r="E555" s="53"/>
    </row>
    <row r="556" spans="5:5" ht="14.4" x14ac:dyDescent="0.3">
      <c r="E556" s="53"/>
    </row>
    <row r="557" spans="5:5" ht="14.4" x14ac:dyDescent="0.3">
      <c r="E557" s="53"/>
    </row>
    <row r="558" spans="5:5" ht="14.4" x14ac:dyDescent="0.3">
      <c r="E558" s="53"/>
    </row>
    <row r="559" spans="5:5" ht="14.4" x14ac:dyDescent="0.3">
      <c r="E559" s="53"/>
    </row>
    <row r="560" spans="5:5" ht="14.4" x14ac:dyDescent="0.3">
      <c r="E560" s="53"/>
    </row>
    <row r="561" spans="5:5" ht="14.4" x14ac:dyDescent="0.3">
      <c r="E561" s="53"/>
    </row>
    <row r="562" spans="5:5" ht="14.4" x14ac:dyDescent="0.3">
      <c r="E562" s="53"/>
    </row>
    <row r="563" spans="5:5" ht="14.4" x14ac:dyDescent="0.3">
      <c r="E563" s="53"/>
    </row>
    <row r="564" spans="5:5" ht="14.4" x14ac:dyDescent="0.3">
      <c r="E564" s="53"/>
    </row>
    <row r="565" spans="5:5" ht="14.4" x14ac:dyDescent="0.3">
      <c r="E565" s="53"/>
    </row>
    <row r="566" spans="5:5" ht="14.4" x14ac:dyDescent="0.3">
      <c r="E566" s="53"/>
    </row>
    <row r="567" spans="5:5" ht="14.4" x14ac:dyDescent="0.3">
      <c r="E567" s="53"/>
    </row>
    <row r="568" spans="5:5" ht="14.4" x14ac:dyDescent="0.3">
      <c r="E568" s="53"/>
    </row>
    <row r="569" spans="5:5" ht="14.4" x14ac:dyDescent="0.3">
      <c r="E569" s="53"/>
    </row>
    <row r="570" spans="5:5" ht="14.4" x14ac:dyDescent="0.3">
      <c r="E570" s="53"/>
    </row>
    <row r="571" spans="5:5" ht="14.4" x14ac:dyDescent="0.3">
      <c r="E571" s="53"/>
    </row>
    <row r="572" spans="5:5" ht="14.4" x14ac:dyDescent="0.3">
      <c r="E572" s="53"/>
    </row>
    <row r="573" spans="5:5" ht="14.4" x14ac:dyDescent="0.3">
      <c r="E573" s="53"/>
    </row>
    <row r="574" spans="5:5" ht="14.4" x14ac:dyDescent="0.3">
      <c r="E574" s="53"/>
    </row>
    <row r="575" spans="5:5" ht="14.4" x14ac:dyDescent="0.3">
      <c r="E575" s="53"/>
    </row>
    <row r="576" spans="5:5" ht="14.4" x14ac:dyDescent="0.3">
      <c r="E576" s="53"/>
    </row>
    <row r="577" spans="5:5" ht="14.4" x14ac:dyDescent="0.3">
      <c r="E577" s="53"/>
    </row>
    <row r="578" spans="5:5" ht="14.4" x14ac:dyDescent="0.3">
      <c r="E578" s="53"/>
    </row>
    <row r="579" spans="5:5" ht="14.4" x14ac:dyDescent="0.3">
      <c r="E579" s="53"/>
    </row>
    <row r="580" spans="5:5" ht="14.4" x14ac:dyDescent="0.3">
      <c r="E580" s="53"/>
    </row>
    <row r="581" spans="5:5" ht="14.4" x14ac:dyDescent="0.3">
      <c r="E581" s="53"/>
    </row>
    <row r="582" spans="5:5" ht="14.4" x14ac:dyDescent="0.3">
      <c r="E582" s="53"/>
    </row>
    <row r="583" spans="5:5" ht="14.4" x14ac:dyDescent="0.3">
      <c r="E583" s="53"/>
    </row>
    <row r="584" spans="5:5" ht="14.4" x14ac:dyDescent="0.3">
      <c r="E584" s="53"/>
    </row>
    <row r="585" spans="5:5" ht="14.4" x14ac:dyDescent="0.3">
      <c r="E585" s="53"/>
    </row>
    <row r="586" spans="5:5" ht="14.4" x14ac:dyDescent="0.3">
      <c r="E586" s="53"/>
    </row>
    <row r="587" spans="5:5" ht="14.4" x14ac:dyDescent="0.3">
      <c r="E587" s="53"/>
    </row>
    <row r="588" spans="5:5" ht="14.4" x14ac:dyDescent="0.3">
      <c r="E588" s="53"/>
    </row>
    <row r="589" spans="5:5" ht="14.4" x14ac:dyDescent="0.3">
      <c r="E589" s="53"/>
    </row>
    <row r="590" spans="5:5" ht="14.4" x14ac:dyDescent="0.3">
      <c r="E590" s="53"/>
    </row>
    <row r="591" spans="5:5" ht="14.4" x14ac:dyDescent="0.3">
      <c r="E591" s="53"/>
    </row>
    <row r="592" spans="5:5" ht="14.4" x14ac:dyDescent="0.3">
      <c r="E592" s="53"/>
    </row>
    <row r="593" spans="5:5" ht="14.4" x14ac:dyDescent="0.3">
      <c r="E593" s="53"/>
    </row>
    <row r="594" spans="5:5" ht="14.4" x14ac:dyDescent="0.3">
      <c r="E594" s="53"/>
    </row>
    <row r="595" spans="5:5" ht="14.4" x14ac:dyDescent="0.3">
      <c r="E595" s="53"/>
    </row>
    <row r="596" spans="5:5" ht="14.4" x14ac:dyDescent="0.3">
      <c r="E596" s="53"/>
    </row>
    <row r="597" spans="5:5" ht="14.4" x14ac:dyDescent="0.3">
      <c r="E597" s="53"/>
    </row>
    <row r="598" spans="5:5" ht="14.4" x14ac:dyDescent="0.3">
      <c r="E598" s="53"/>
    </row>
    <row r="599" spans="5:5" ht="14.4" x14ac:dyDescent="0.3">
      <c r="E599" s="53"/>
    </row>
    <row r="600" spans="5:5" ht="14.4" x14ac:dyDescent="0.3">
      <c r="E600" s="53"/>
    </row>
    <row r="601" spans="5:5" ht="14.4" x14ac:dyDescent="0.3">
      <c r="E601" s="53"/>
    </row>
    <row r="602" spans="5:5" ht="14.4" x14ac:dyDescent="0.3">
      <c r="E602" s="53"/>
    </row>
    <row r="603" spans="5:5" ht="14.4" x14ac:dyDescent="0.3">
      <c r="E603" s="53"/>
    </row>
    <row r="604" spans="5:5" ht="14.4" x14ac:dyDescent="0.3">
      <c r="E604" s="53"/>
    </row>
    <row r="605" spans="5:5" ht="14.4" x14ac:dyDescent="0.3">
      <c r="E605" s="53"/>
    </row>
    <row r="606" spans="5:5" ht="14.4" x14ac:dyDescent="0.3">
      <c r="E606" s="53"/>
    </row>
    <row r="607" spans="5:5" ht="14.4" x14ac:dyDescent="0.3">
      <c r="E607" s="53"/>
    </row>
    <row r="608" spans="5:5" ht="14.4" x14ac:dyDescent="0.3">
      <c r="E608" s="53"/>
    </row>
    <row r="609" spans="5:5" ht="14.4" x14ac:dyDescent="0.3">
      <c r="E609" s="53"/>
    </row>
    <row r="610" spans="5:5" ht="14.4" x14ac:dyDescent="0.3">
      <c r="E610" s="53"/>
    </row>
    <row r="611" spans="5:5" ht="14.4" x14ac:dyDescent="0.3">
      <c r="E611" s="53"/>
    </row>
    <row r="612" spans="5:5" ht="14.4" x14ac:dyDescent="0.3">
      <c r="E612" s="53"/>
    </row>
    <row r="613" spans="5:5" ht="14.4" x14ac:dyDescent="0.3">
      <c r="E613" s="53"/>
    </row>
    <row r="614" spans="5:5" ht="14.4" x14ac:dyDescent="0.3">
      <c r="E614" s="53"/>
    </row>
    <row r="615" spans="5:5" ht="14.4" x14ac:dyDescent="0.3">
      <c r="E615" s="53"/>
    </row>
    <row r="616" spans="5:5" ht="14.4" x14ac:dyDescent="0.3">
      <c r="E616" s="53"/>
    </row>
    <row r="617" spans="5:5" ht="14.4" x14ac:dyDescent="0.3">
      <c r="E617" s="53"/>
    </row>
    <row r="618" spans="5:5" ht="14.4" x14ac:dyDescent="0.3">
      <c r="E618" s="53"/>
    </row>
    <row r="619" spans="5:5" ht="14.4" x14ac:dyDescent="0.3">
      <c r="E619" s="53"/>
    </row>
    <row r="620" spans="5:5" ht="14.4" x14ac:dyDescent="0.3">
      <c r="E620" s="53"/>
    </row>
    <row r="621" spans="5:5" ht="14.4" x14ac:dyDescent="0.3">
      <c r="E621" s="53"/>
    </row>
    <row r="622" spans="5:5" ht="14.4" x14ac:dyDescent="0.3">
      <c r="E622" s="53"/>
    </row>
    <row r="623" spans="5:5" ht="14.4" x14ac:dyDescent="0.3">
      <c r="E623" s="53"/>
    </row>
    <row r="624" spans="5:5" ht="14.4" x14ac:dyDescent="0.3">
      <c r="E624" s="53"/>
    </row>
    <row r="625" spans="5:5" ht="14.4" x14ac:dyDescent="0.3">
      <c r="E625" s="53"/>
    </row>
    <row r="626" spans="5:5" ht="14.4" x14ac:dyDescent="0.3">
      <c r="E626" s="53"/>
    </row>
    <row r="627" spans="5:5" ht="14.4" x14ac:dyDescent="0.3">
      <c r="E627" s="53"/>
    </row>
    <row r="628" spans="5:5" ht="14.4" x14ac:dyDescent="0.3">
      <c r="E628" s="53"/>
    </row>
    <row r="629" spans="5:5" ht="14.4" x14ac:dyDescent="0.3">
      <c r="E629" s="53"/>
    </row>
    <row r="630" spans="5:5" ht="14.4" x14ac:dyDescent="0.3">
      <c r="E630" s="53"/>
    </row>
    <row r="631" spans="5:5" ht="14.4" x14ac:dyDescent="0.3">
      <c r="E631" s="53"/>
    </row>
    <row r="632" spans="5:5" ht="14.4" x14ac:dyDescent="0.3">
      <c r="E632" s="53"/>
    </row>
    <row r="633" spans="5:5" ht="14.4" x14ac:dyDescent="0.3">
      <c r="E633" s="53"/>
    </row>
    <row r="634" spans="5:5" ht="14.4" x14ac:dyDescent="0.3">
      <c r="E634" s="53"/>
    </row>
    <row r="635" spans="5:5" ht="14.4" x14ac:dyDescent="0.3">
      <c r="E635" s="53"/>
    </row>
    <row r="636" spans="5:5" ht="14.4" x14ac:dyDescent="0.3">
      <c r="E636" s="53"/>
    </row>
    <row r="637" spans="5:5" ht="14.4" x14ac:dyDescent="0.3">
      <c r="E637" s="53"/>
    </row>
    <row r="638" spans="5:5" ht="14.4" x14ac:dyDescent="0.3">
      <c r="E638" s="53"/>
    </row>
    <row r="639" spans="5:5" ht="14.4" x14ac:dyDescent="0.3">
      <c r="E639" s="53"/>
    </row>
    <row r="640" spans="5:5" ht="14.4" x14ac:dyDescent="0.3">
      <c r="E640" s="53"/>
    </row>
    <row r="641" spans="5:5" ht="14.4" x14ac:dyDescent="0.3">
      <c r="E641" s="53"/>
    </row>
    <row r="642" spans="5:5" ht="14.4" x14ac:dyDescent="0.3">
      <c r="E642" s="53"/>
    </row>
    <row r="643" spans="5:5" ht="14.4" x14ac:dyDescent="0.3">
      <c r="E643" s="53"/>
    </row>
    <row r="644" spans="5:5" ht="14.4" x14ac:dyDescent="0.3">
      <c r="E644" s="53"/>
    </row>
    <row r="645" spans="5:5" ht="14.4" x14ac:dyDescent="0.3">
      <c r="E645" s="53"/>
    </row>
    <row r="646" spans="5:5" ht="14.4" x14ac:dyDescent="0.3">
      <c r="E646" s="53"/>
    </row>
    <row r="647" spans="5:5" ht="14.4" x14ac:dyDescent="0.3">
      <c r="E647" s="53"/>
    </row>
    <row r="648" spans="5:5" ht="14.4" x14ac:dyDescent="0.3">
      <c r="E648" s="53"/>
    </row>
    <row r="649" spans="5:5" ht="14.4" x14ac:dyDescent="0.3">
      <c r="E649" s="53"/>
    </row>
    <row r="650" spans="5:5" ht="14.4" x14ac:dyDescent="0.3">
      <c r="E650" s="53"/>
    </row>
    <row r="651" spans="5:5" ht="14.4" x14ac:dyDescent="0.3">
      <c r="E651" s="53"/>
    </row>
    <row r="652" spans="5:5" ht="14.4" x14ac:dyDescent="0.3">
      <c r="E652" s="53"/>
    </row>
    <row r="653" spans="5:5" ht="14.4" x14ac:dyDescent="0.3">
      <c r="E653" s="53"/>
    </row>
    <row r="654" spans="5:5" ht="14.4" x14ac:dyDescent="0.3">
      <c r="E654" s="53"/>
    </row>
    <row r="655" spans="5:5" ht="14.4" x14ac:dyDescent="0.3">
      <c r="E655" s="53"/>
    </row>
    <row r="656" spans="5:5" ht="14.4" x14ac:dyDescent="0.3">
      <c r="E656" s="53"/>
    </row>
    <row r="657" spans="5:5" ht="14.4" x14ac:dyDescent="0.3">
      <c r="E657" s="53"/>
    </row>
    <row r="658" spans="5:5" ht="14.4" x14ac:dyDescent="0.3">
      <c r="E658" s="53"/>
    </row>
    <row r="659" spans="5:5" ht="14.4" x14ac:dyDescent="0.3">
      <c r="E659" s="53"/>
    </row>
    <row r="660" spans="5:5" ht="14.4" x14ac:dyDescent="0.3">
      <c r="E660" s="53"/>
    </row>
    <row r="661" spans="5:5" ht="14.4" x14ac:dyDescent="0.3">
      <c r="E661" s="53"/>
    </row>
    <row r="662" spans="5:5" ht="14.4" x14ac:dyDescent="0.3">
      <c r="E662" s="53"/>
    </row>
    <row r="663" spans="5:5" ht="14.4" x14ac:dyDescent="0.3">
      <c r="E663" s="53"/>
    </row>
    <row r="664" spans="5:5" ht="14.4" x14ac:dyDescent="0.3">
      <c r="E664" s="53"/>
    </row>
    <row r="665" spans="5:5" ht="14.4" x14ac:dyDescent="0.3">
      <c r="E665" s="53"/>
    </row>
    <row r="666" spans="5:5" ht="14.4" x14ac:dyDescent="0.3">
      <c r="E666" s="53"/>
    </row>
    <row r="667" spans="5:5" ht="14.4" x14ac:dyDescent="0.3">
      <c r="E667" s="53"/>
    </row>
    <row r="668" spans="5:5" ht="14.4" x14ac:dyDescent="0.3">
      <c r="E668" s="53"/>
    </row>
    <row r="669" spans="5:5" ht="14.4" x14ac:dyDescent="0.3">
      <c r="E669" s="53"/>
    </row>
    <row r="670" spans="5:5" ht="14.4" x14ac:dyDescent="0.3">
      <c r="E670" s="53"/>
    </row>
    <row r="671" spans="5:5" ht="14.4" x14ac:dyDescent="0.3">
      <c r="E671" s="53"/>
    </row>
    <row r="672" spans="5:5" ht="14.4" x14ac:dyDescent="0.3">
      <c r="E672" s="53"/>
    </row>
    <row r="673" spans="5:5" ht="14.4" x14ac:dyDescent="0.3">
      <c r="E673" s="53"/>
    </row>
    <row r="674" spans="5:5" ht="14.4" x14ac:dyDescent="0.3">
      <c r="E674" s="53"/>
    </row>
    <row r="675" spans="5:5" ht="14.4" x14ac:dyDescent="0.3">
      <c r="E675" s="53"/>
    </row>
    <row r="676" spans="5:5" ht="14.4" x14ac:dyDescent="0.3">
      <c r="E676" s="53"/>
    </row>
    <row r="677" spans="5:5" ht="14.4" x14ac:dyDescent="0.3">
      <c r="E677" s="53"/>
    </row>
    <row r="678" spans="5:5" ht="14.4" x14ac:dyDescent="0.3">
      <c r="E678" s="53"/>
    </row>
    <row r="679" spans="5:5" ht="14.4" x14ac:dyDescent="0.3">
      <c r="E679" s="53"/>
    </row>
    <row r="680" spans="5:5" ht="14.4" x14ac:dyDescent="0.3">
      <c r="E680" s="53"/>
    </row>
    <row r="681" spans="5:5" ht="14.4" x14ac:dyDescent="0.3">
      <c r="E681" s="53"/>
    </row>
    <row r="682" spans="5:5" ht="14.4" x14ac:dyDescent="0.3">
      <c r="E682" s="53"/>
    </row>
    <row r="683" spans="5:5" ht="14.4" x14ac:dyDescent="0.3">
      <c r="E683" s="53"/>
    </row>
    <row r="684" spans="5:5" ht="14.4" x14ac:dyDescent="0.3">
      <c r="E684" s="53"/>
    </row>
    <row r="685" spans="5:5" ht="14.4" x14ac:dyDescent="0.3">
      <c r="E685" s="53"/>
    </row>
    <row r="686" spans="5:5" ht="14.4" x14ac:dyDescent="0.3">
      <c r="E686" s="53"/>
    </row>
    <row r="687" spans="5:5" ht="14.4" x14ac:dyDescent="0.3">
      <c r="E687" s="53"/>
    </row>
    <row r="688" spans="5:5" ht="14.4" x14ac:dyDescent="0.3">
      <c r="E688" s="53"/>
    </row>
    <row r="689" spans="5:5" ht="14.4" x14ac:dyDescent="0.3">
      <c r="E689" s="53"/>
    </row>
    <row r="690" spans="5:5" ht="14.4" x14ac:dyDescent="0.3">
      <c r="E690" s="53"/>
    </row>
    <row r="691" spans="5:5" ht="14.4" x14ac:dyDescent="0.3">
      <c r="E691" s="53"/>
    </row>
    <row r="692" spans="5:5" ht="14.4" x14ac:dyDescent="0.3">
      <c r="E692" s="53"/>
    </row>
    <row r="693" spans="5:5" ht="14.4" x14ac:dyDescent="0.3">
      <c r="E693" s="53"/>
    </row>
    <row r="694" spans="5:5" ht="14.4" x14ac:dyDescent="0.3">
      <c r="E694" s="53"/>
    </row>
    <row r="695" spans="5:5" ht="14.4" x14ac:dyDescent="0.3">
      <c r="E695" s="53"/>
    </row>
    <row r="696" spans="5:5" ht="14.4" x14ac:dyDescent="0.3">
      <c r="E696" s="53"/>
    </row>
    <row r="697" spans="5:5" ht="14.4" x14ac:dyDescent="0.3">
      <c r="E697" s="53"/>
    </row>
    <row r="698" spans="5:5" ht="14.4" x14ac:dyDescent="0.3">
      <c r="E698" s="53"/>
    </row>
    <row r="699" spans="5:5" ht="14.4" x14ac:dyDescent="0.3">
      <c r="E699" s="53"/>
    </row>
    <row r="700" spans="5:5" ht="14.4" x14ac:dyDescent="0.3">
      <c r="E700" s="53"/>
    </row>
    <row r="701" spans="5:5" ht="14.4" x14ac:dyDescent="0.3">
      <c r="E701" s="53"/>
    </row>
    <row r="702" spans="5:5" ht="14.4" x14ac:dyDescent="0.3">
      <c r="E702" s="53"/>
    </row>
    <row r="703" spans="5:5" ht="14.4" x14ac:dyDescent="0.3">
      <c r="E703" s="53"/>
    </row>
    <row r="704" spans="5:5" ht="14.4" x14ac:dyDescent="0.3">
      <c r="E704" s="53"/>
    </row>
    <row r="705" spans="5:5" ht="14.4" x14ac:dyDescent="0.3">
      <c r="E705" s="53"/>
    </row>
    <row r="706" spans="5:5" ht="14.4" x14ac:dyDescent="0.3">
      <c r="E706" s="53"/>
    </row>
    <row r="707" spans="5:5" ht="14.4" x14ac:dyDescent="0.3">
      <c r="E707" s="53"/>
    </row>
    <row r="708" spans="5:5" ht="14.4" x14ac:dyDescent="0.3">
      <c r="E708" s="53"/>
    </row>
    <row r="709" spans="5:5" ht="14.4" x14ac:dyDescent="0.3">
      <c r="E709" s="53"/>
    </row>
    <row r="710" spans="5:5" ht="14.4" x14ac:dyDescent="0.3">
      <c r="E710" s="53"/>
    </row>
    <row r="711" spans="5:5" ht="14.4" x14ac:dyDescent="0.3">
      <c r="E711" s="53"/>
    </row>
    <row r="712" spans="5:5" ht="14.4" x14ac:dyDescent="0.3">
      <c r="E712" s="53"/>
    </row>
    <row r="713" spans="5:5" ht="14.4" x14ac:dyDescent="0.3">
      <c r="E713" s="53"/>
    </row>
    <row r="714" spans="5:5" ht="14.4" x14ac:dyDescent="0.3">
      <c r="E714" s="53"/>
    </row>
    <row r="715" spans="5:5" ht="14.4" x14ac:dyDescent="0.3">
      <c r="E715" s="53"/>
    </row>
    <row r="716" spans="5:5" ht="14.4" x14ac:dyDescent="0.3">
      <c r="E716" s="53"/>
    </row>
    <row r="717" spans="5:5" ht="14.4" x14ac:dyDescent="0.3">
      <c r="E717" s="53"/>
    </row>
    <row r="718" spans="5:5" ht="14.4" x14ac:dyDescent="0.3">
      <c r="E718" s="53"/>
    </row>
    <row r="719" spans="5:5" ht="14.4" x14ac:dyDescent="0.3">
      <c r="E719" s="53"/>
    </row>
    <row r="720" spans="5:5" ht="14.4" x14ac:dyDescent="0.3">
      <c r="E720" s="53"/>
    </row>
    <row r="721" spans="5:5" ht="14.4" x14ac:dyDescent="0.3">
      <c r="E721" s="53"/>
    </row>
    <row r="722" spans="5:5" ht="14.4" x14ac:dyDescent="0.3">
      <c r="E722" s="53"/>
    </row>
    <row r="723" spans="5:5" ht="14.4" x14ac:dyDescent="0.3">
      <c r="E723" s="53"/>
    </row>
    <row r="724" spans="5:5" ht="14.4" x14ac:dyDescent="0.3">
      <c r="E724" s="53"/>
    </row>
    <row r="725" spans="5:5" ht="14.4" x14ac:dyDescent="0.3">
      <c r="E725" s="53"/>
    </row>
    <row r="726" spans="5:5" ht="14.4" x14ac:dyDescent="0.3">
      <c r="E726" s="53"/>
    </row>
    <row r="727" spans="5:5" ht="14.4" x14ac:dyDescent="0.3">
      <c r="E727" s="53"/>
    </row>
    <row r="728" spans="5:5" ht="14.4" x14ac:dyDescent="0.3">
      <c r="E728" s="53"/>
    </row>
    <row r="729" spans="5:5" ht="14.4" x14ac:dyDescent="0.3">
      <c r="E729" s="53"/>
    </row>
    <row r="730" spans="5:5" ht="14.4" x14ac:dyDescent="0.3">
      <c r="E730" s="53"/>
    </row>
    <row r="731" spans="5:5" ht="14.4" x14ac:dyDescent="0.3">
      <c r="E731" s="53"/>
    </row>
    <row r="732" spans="5:5" ht="14.4" x14ac:dyDescent="0.3">
      <c r="E732" s="53"/>
    </row>
    <row r="733" spans="5:5" ht="14.4" x14ac:dyDescent="0.3">
      <c r="E733" s="53"/>
    </row>
    <row r="734" spans="5:5" ht="14.4" x14ac:dyDescent="0.3">
      <c r="E734" s="53"/>
    </row>
    <row r="735" spans="5:5" ht="14.4" x14ac:dyDescent="0.3">
      <c r="E735" s="53"/>
    </row>
    <row r="736" spans="5:5" ht="14.4" x14ac:dyDescent="0.3">
      <c r="E736" s="53"/>
    </row>
    <row r="737" spans="5:5" ht="14.4" x14ac:dyDescent="0.3">
      <c r="E737" s="53"/>
    </row>
    <row r="738" spans="5:5" ht="14.4" x14ac:dyDescent="0.3">
      <c r="E738" s="53"/>
    </row>
    <row r="739" spans="5:5" ht="14.4" x14ac:dyDescent="0.3">
      <c r="E739" s="53"/>
    </row>
    <row r="740" spans="5:5" ht="14.4" x14ac:dyDescent="0.3">
      <c r="E740" s="53"/>
    </row>
    <row r="741" spans="5:5" ht="14.4" x14ac:dyDescent="0.3">
      <c r="E741" s="53"/>
    </row>
    <row r="742" spans="5:5" ht="14.4" x14ac:dyDescent="0.3">
      <c r="E742" s="53"/>
    </row>
    <row r="743" spans="5:5" ht="14.4" x14ac:dyDescent="0.3">
      <c r="E743" s="53"/>
    </row>
    <row r="744" spans="5:5" ht="14.4" x14ac:dyDescent="0.3">
      <c r="E744" s="53"/>
    </row>
    <row r="745" spans="5:5" ht="14.4" x14ac:dyDescent="0.3">
      <c r="E745" s="53"/>
    </row>
    <row r="746" spans="5:5" ht="14.4" x14ac:dyDescent="0.3">
      <c r="E746" s="53"/>
    </row>
    <row r="747" spans="5:5" ht="14.4" x14ac:dyDescent="0.3">
      <c r="E747" s="53"/>
    </row>
    <row r="748" spans="5:5" ht="14.4" x14ac:dyDescent="0.3">
      <c r="E748" s="53"/>
    </row>
    <row r="749" spans="5:5" ht="14.4" x14ac:dyDescent="0.3">
      <c r="E749" s="53"/>
    </row>
    <row r="750" spans="5:5" ht="14.4" x14ac:dyDescent="0.3">
      <c r="E750" s="53"/>
    </row>
    <row r="751" spans="5:5" ht="14.4" x14ac:dyDescent="0.3">
      <c r="E751" s="53"/>
    </row>
    <row r="752" spans="5:5" ht="14.4" x14ac:dyDescent="0.3">
      <c r="E752" s="53"/>
    </row>
    <row r="753" spans="5:5" ht="14.4" x14ac:dyDescent="0.3">
      <c r="E753" s="53"/>
    </row>
    <row r="754" spans="5:5" ht="14.4" x14ac:dyDescent="0.3">
      <c r="E754" s="53"/>
    </row>
    <row r="755" spans="5:5" ht="14.4" x14ac:dyDescent="0.3">
      <c r="E755" s="53"/>
    </row>
    <row r="756" spans="5:5" ht="14.4" x14ac:dyDescent="0.3">
      <c r="E756" s="53"/>
    </row>
    <row r="757" spans="5:5" ht="14.4" x14ac:dyDescent="0.3">
      <c r="E757" s="53"/>
    </row>
    <row r="758" spans="5:5" ht="14.4" x14ac:dyDescent="0.3">
      <c r="E758" s="53"/>
    </row>
    <row r="759" spans="5:5" ht="14.4" x14ac:dyDescent="0.3">
      <c r="E759" s="53"/>
    </row>
    <row r="760" spans="5:5" ht="14.4" x14ac:dyDescent="0.3">
      <c r="E760" s="53"/>
    </row>
    <row r="761" spans="5:5" ht="14.4" x14ac:dyDescent="0.3">
      <c r="E761" s="53"/>
    </row>
    <row r="762" spans="5:5" ht="14.4" x14ac:dyDescent="0.3">
      <c r="E762" s="53"/>
    </row>
    <row r="763" spans="5:5" ht="14.4" x14ac:dyDescent="0.3">
      <c r="E763" s="53"/>
    </row>
    <row r="764" spans="5:5" ht="14.4" x14ac:dyDescent="0.3">
      <c r="E764" s="53"/>
    </row>
    <row r="765" spans="5:5" ht="14.4" x14ac:dyDescent="0.3">
      <c r="E765" s="53"/>
    </row>
    <row r="766" spans="5:5" ht="14.4" x14ac:dyDescent="0.3">
      <c r="E766" s="53"/>
    </row>
    <row r="767" spans="5:5" ht="14.4" x14ac:dyDescent="0.3">
      <c r="E767" s="53"/>
    </row>
    <row r="768" spans="5:5" ht="14.4" x14ac:dyDescent="0.3">
      <c r="E768" s="53"/>
    </row>
    <row r="769" spans="5:5" ht="14.4" x14ac:dyDescent="0.3">
      <c r="E769" s="53"/>
    </row>
    <row r="770" spans="5:5" ht="14.4" x14ac:dyDescent="0.3">
      <c r="E770" s="53"/>
    </row>
    <row r="771" spans="5:5" ht="14.4" x14ac:dyDescent="0.3">
      <c r="E771" s="53"/>
    </row>
    <row r="772" spans="5:5" ht="14.4" x14ac:dyDescent="0.3">
      <c r="E772" s="53"/>
    </row>
    <row r="773" spans="5:5" ht="14.4" x14ac:dyDescent="0.3">
      <c r="E773" s="53"/>
    </row>
    <row r="774" spans="5:5" ht="14.4" x14ac:dyDescent="0.3">
      <c r="E774" s="53"/>
    </row>
    <row r="775" spans="5:5" ht="14.4" x14ac:dyDescent="0.3">
      <c r="E775" s="53"/>
    </row>
    <row r="776" spans="5:5" ht="14.4" x14ac:dyDescent="0.3">
      <c r="E776" s="53"/>
    </row>
    <row r="777" spans="5:5" ht="14.4" x14ac:dyDescent="0.3">
      <c r="E777" s="53"/>
    </row>
    <row r="778" spans="5:5" ht="14.4" x14ac:dyDescent="0.3">
      <c r="E778" s="53"/>
    </row>
    <row r="779" spans="5:5" ht="14.4" x14ac:dyDescent="0.3">
      <c r="E779" s="53"/>
    </row>
    <row r="780" spans="5:5" ht="14.4" x14ac:dyDescent="0.3">
      <c r="E780" s="53"/>
    </row>
    <row r="781" spans="5:5" ht="14.4" x14ac:dyDescent="0.3">
      <c r="E781" s="53"/>
    </row>
    <row r="782" spans="5:5" ht="14.4" x14ac:dyDescent="0.3">
      <c r="E782" s="53"/>
    </row>
    <row r="783" spans="5:5" ht="14.4" x14ac:dyDescent="0.3">
      <c r="E783" s="53"/>
    </row>
    <row r="784" spans="5:5" ht="14.4" x14ac:dyDescent="0.3">
      <c r="E784" s="53"/>
    </row>
    <row r="785" spans="5:5" ht="14.4" x14ac:dyDescent="0.3">
      <c r="E785" s="53"/>
    </row>
    <row r="786" spans="5:5" ht="14.4" x14ac:dyDescent="0.3">
      <c r="E786" s="53"/>
    </row>
    <row r="787" spans="5:5" ht="14.4" x14ac:dyDescent="0.3">
      <c r="E787" s="53"/>
    </row>
    <row r="788" spans="5:5" ht="14.4" x14ac:dyDescent="0.3">
      <c r="E788" s="53"/>
    </row>
    <row r="789" spans="5:5" ht="14.4" x14ac:dyDescent="0.3">
      <c r="E789" s="53"/>
    </row>
    <row r="790" spans="5:5" ht="14.4" x14ac:dyDescent="0.3">
      <c r="E790" s="53"/>
    </row>
    <row r="791" spans="5:5" ht="14.4" x14ac:dyDescent="0.3">
      <c r="E791" s="53"/>
    </row>
    <row r="792" spans="5:5" ht="14.4" x14ac:dyDescent="0.3">
      <c r="E792" s="53"/>
    </row>
    <row r="793" spans="5:5" ht="14.4" x14ac:dyDescent="0.3">
      <c r="E793" s="53"/>
    </row>
    <row r="794" spans="5:5" ht="14.4" x14ac:dyDescent="0.3">
      <c r="E794" s="53"/>
    </row>
    <row r="795" spans="5:5" ht="14.4" x14ac:dyDescent="0.3">
      <c r="E795" s="53"/>
    </row>
    <row r="796" spans="5:5" ht="14.4" x14ac:dyDescent="0.3">
      <c r="E796" s="53"/>
    </row>
    <row r="797" spans="5:5" ht="14.4" x14ac:dyDescent="0.3">
      <c r="E797" s="53"/>
    </row>
    <row r="798" spans="5:5" ht="14.4" x14ac:dyDescent="0.3">
      <c r="E798" s="53"/>
    </row>
    <row r="799" spans="5:5" ht="14.4" x14ac:dyDescent="0.3">
      <c r="E799" s="53"/>
    </row>
    <row r="800" spans="5:5" ht="14.4" x14ac:dyDescent="0.3">
      <c r="E800" s="53"/>
    </row>
    <row r="801" spans="5:5" ht="14.4" x14ac:dyDescent="0.3">
      <c r="E801" s="53"/>
    </row>
    <row r="802" spans="5:5" ht="14.4" x14ac:dyDescent="0.3">
      <c r="E802" s="53"/>
    </row>
    <row r="803" spans="5:5" ht="14.4" x14ac:dyDescent="0.3">
      <c r="E803" s="53"/>
    </row>
    <row r="804" spans="5:5" ht="14.4" x14ac:dyDescent="0.3">
      <c r="E804" s="53"/>
    </row>
    <row r="805" spans="5:5" ht="14.4" x14ac:dyDescent="0.3">
      <c r="E805" s="53"/>
    </row>
    <row r="806" spans="5:5" ht="14.4" x14ac:dyDescent="0.3">
      <c r="E806" s="53"/>
    </row>
    <row r="807" spans="5:5" ht="14.4" x14ac:dyDescent="0.3">
      <c r="E807" s="53"/>
    </row>
    <row r="808" spans="5:5" ht="14.4" x14ac:dyDescent="0.3">
      <c r="E808" s="53"/>
    </row>
    <row r="809" spans="5:5" ht="14.4" x14ac:dyDescent="0.3">
      <c r="E809" s="53"/>
    </row>
    <row r="810" spans="5:5" ht="14.4" x14ac:dyDescent="0.3">
      <c r="E810" s="53"/>
    </row>
    <row r="811" spans="5:5" ht="14.4" x14ac:dyDescent="0.3">
      <c r="E811" s="53"/>
    </row>
    <row r="812" spans="5:5" ht="14.4" x14ac:dyDescent="0.3">
      <c r="E812" s="53"/>
    </row>
    <row r="813" spans="5:5" ht="14.4" x14ac:dyDescent="0.3">
      <c r="E813" s="53"/>
    </row>
    <row r="814" spans="5:5" ht="14.4" x14ac:dyDescent="0.3">
      <c r="E814" s="53"/>
    </row>
    <row r="815" spans="5:5" ht="14.4" x14ac:dyDescent="0.3">
      <c r="E815" s="53"/>
    </row>
    <row r="816" spans="5:5" ht="14.4" x14ac:dyDescent="0.3">
      <c r="E816" s="53"/>
    </row>
    <row r="817" spans="5:5" ht="14.4" x14ac:dyDescent="0.3">
      <c r="E817" s="53"/>
    </row>
    <row r="818" spans="5:5" ht="14.4" x14ac:dyDescent="0.3">
      <c r="E818" s="53"/>
    </row>
    <row r="819" spans="5:5" ht="14.4" x14ac:dyDescent="0.3">
      <c r="E819" s="53"/>
    </row>
    <row r="820" spans="5:5" ht="14.4" x14ac:dyDescent="0.3">
      <c r="E820" s="53"/>
    </row>
    <row r="821" spans="5:5" ht="14.4" x14ac:dyDescent="0.3">
      <c r="E821" s="53"/>
    </row>
    <row r="822" spans="5:5" ht="14.4" x14ac:dyDescent="0.3">
      <c r="E822" s="53"/>
    </row>
    <row r="823" spans="5:5" ht="14.4" x14ac:dyDescent="0.3">
      <c r="E823" s="53"/>
    </row>
    <row r="824" spans="5:5" ht="14.4" x14ac:dyDescent="0.3">
      <c r="E824" s="53"/>
    </row>
    <row r="825" spans="5:5" ht="14.4" x14ac:dyDescent="0.3">
      <c r="E825" s="53"/>
    </row>
    <row r="826" spans="5:5" ht="14.4" x14ac:dyDescent="0.3">
      <c r="E826" s="53"/>
    </row>
    <row r="827" spans="5:5" ht="14.4" x14ac:dyDescent="0.3">
      <c r="E827" s="53"/>
    </row>
    <row r="828" spans="5:5" ht="14.4" x14ac:dyDescent="0.3">
      <c r="E828" s="53"/>
    </row>
    <row r="829" spans="5:5" ht="14.4" x14ac:dyDescent="0.3">
      <c r="E829" s="53"/>
    </row>
    <row r="830" spans="5:5" ht="14.4" x14ac:dyDescent="0.3">
      <c r="E830" s="53"/>
    </row>
    <row r="831" spans="5:5" ht="14.4" x14ac:dyDescent="0.3">
      <c r="E831" s="53"/>
    </row>
    <row r="832" spans="5:5" ht="14.4" x14ac:dyDescent="0.3">
      <c r="E832" s="53"/>
    </row>
    <row r="833" spans="5:5" ht="14.4" x14ac:dyDescent="0.3">
      <c r="E833" s="53"/>
    </row>
    <row r="834" spans="5:5" ht="14.4" x14ac:dyDescent="0.3">
      <c r="E834" s="53"/>
    </row>
    <row r="835" spans="5:5" ht="14.4" x14ac:dyDescent="0.3">
      <c r="E835" s="53"/>
    </row>
    <row r="836" spans="5:5" ht="14.4" x14ac:dyDescent="0.3">
      <c r="E836" s="53"/>
    </row>
    <row r="837" spans="5:5" ht="14.4" x14ac:dyDescent="0.3">
      <c r="E837" s="53"/>
    </row>
    <row r="838" spans="5:5" ht="14.4" x14ac:dyDescent="0.3">
      <c r="E838" s="53"/>
    </row>
    <row r="839" spans="5:5" ht="14.4" x14ac:dyDescent="0.3">
      <c r="E839" s="53"/>
    </row>
    <row r="840" spans="5:5" ht="14.4" x14ac:dyDescent="0.3">
      <c r="E840" s="53"/>
    </row>
    <row r="841" spans="5:5" ht="14.4" x14ac:dyDescent="0.3">
      <c r="E841" s="53"/>
    </row>
    <row r="842" spans="5:5" ht="14.4" x14ac:dyDescent="0.3">
      <c r="E842" s="53"/>
    </row>
    <row r="843" spans="5:5" ht="14.4" x14ac:dyDescent="0.3">
      <c r="E843" s="53"/>
    </row>
    <row r="844" spans="5:5" ht="14.4" x14ac:dyDescent="0.3">
      <c r="E844" s="53"/>
    </row>
    <row r="845" spans="5:5" ht="14.4" x14ac:dyDescent="0.3">
      <c r="E845" s="53"/>
    </row>
    <row r="846" spans="5:5" ht="14.4" x14ac:dyDescent="0.3">
      <c r="E846" s="53"/>
    </row>
    <row r="847" spans="5:5" ht="14.4" x14ac:dyDescent="0.3">
      <c r="E847" s="53"/>
    </row>
    <row r="848" spans="5:5" ht="14.4" x14ac:dyDescent="0.3">
      <c r="E848" s="53"/>
    </row>
    <row r="849" spans="5:5" ht="14.4" x14ac:dyDescent="0.3">
      <c r="E849" s="53"/>
    </row>
    <row r="850" spans="5:5" ht="14.4" x14ac:dyDescent="0.3">
      <c r="E850" s="53"/>
    </row>
    <row r="851" spans="5:5" ht="14.4" x14ac:dyDescent="0.3">
      <c r="E851" s="53"/>
    </row>
    <row r="852" spans="5:5" ht="14.4" x14ac:dyDescent="0.3">
      <c r="E852" s="53"/>
    </row>
    <row r="853" spans="5:5" ht="14.4" x14ac:dyDescent="0.3">
      <c r="E853" s="53"/>
    </row>
    <row r="854" spans="5:5" ht="14.4" x14ac:dyDescent="0.3">
      <c r="E854" s="53"/>
    </row>
    <row r="855" spans="5:5" ht="14.4" x14ac:dyDescent="0.3">
      <c r="E855" s="53"/>
    </row>
    <row r="856" spans="5:5" ht="14.4" x14ac:dyDescent="0.3">
      <c r="E856" s="53"/>
    </row>
    <row r="857" spans="5:5" ht="14.4" x14ac:dyDescent="0.3">
      <c r="E857" s="53"/>
    </row>
    <row r="858" spans="5:5" ht="14.4" x14ac:dyDescent="0.3">
      <c r="E858" s="53"/>
    </row>
    <row r="859" spans="5:5" ht="14.4" x14ac:dyDescent="0.3">
      <c r="E859" s="53"/>
    </row>
    <row r="860" spans="5:5" ht="14.4" x14ac:dyDescent="0.3">
      <c r="E860" s="53"/>
    </row>
    <row r="861" spans="5:5" ht="14.4" x14ac:dyDescent="0.3">
      <c r="E861" s="53"/>
    </row>
    <row r="862" spans="5:5" ht="14.4" x14ac:dyDescent="0.3">
      <c r="E862" s="53"/>
    </row>
    <row r="863" spans="5:5" ht="14.4" x14ac:dyDescent="0.3">
      <c r="E863" s="53"/>
    </row>
    <row r="864" spans="5:5" ht="14.4" x14ac:dyDescent="0.3">
      <c r="E864" s="53"/>
    </row>
    <row r="865" spans="5:5" ht="14.4" x14ac:dyDescent="0.3">
      <c r="E865" s="53"/>
    </row>
    <row r="866" spans="5:5" ht="14.4" x14ac:dyDescent="0.3">
      <c r="E866" s="53"/>
    </row>
    <row r="867" spans="5:5" ht="14.4" x14ac:dyDescent="0.3">
      <c r="E867" s="53"/>
    </row>
    <row r="868" spans="5:5" ht="14.4" x14ac:dyDescent="0.3">
      <c r="E868" s="53"/>
    </row>
    <row r="869" spans="5:5" ht="14.4" x14ac:dyDescent="0.3">
      <c r="E869" s="53"/>
    </row>
    <row r="870" spans="5:5" ht="14.4" x14ac:dyDescent="0.3">
      <c r="E870" s="53"/>
    </row>
    <row r="871" spans="5:5" ht="14.4" x14ac:dyDescent="0.3">
      <c r="E871" s="53"/>
    </row>
    <row r="872" spans="5:5" ht="14.4" x14ac:dyDescent="0.3">
      <c r="E872" s="53"/>
    </row>
    <row r="873" spans="5:5" ht="14.4" x14ac:dyDescent="0.3">
      <c r="E873" s="53"/>
    </row>
    <row r="874" spans="5:5" ht="14.4" x14ac:dyDescent="0.3">
      <c r="E874" s="53"/>
    </row>
    <row r="875" spans="5:5" ht="14.4" x14ac:dyDescent="0.3">
      <c r="E875" s="53"/>
    </row>
    <row r="876" spans="5:5" ht="14.4" x14ac:dyDescent="0.3">
      <c r="E876" s="53"/>
    </row>
    <row r="877" spans="5:5" ht="14.4" x14ac:dyDescent="0.3">
      <c r="E877" s="53"/>
    </row>
    <row r="878" spans="5:5" ht="14.4" x14ac:dyDescent="0.3">
      <c r="E878" s="53"/>
    </row>
    <row r="879" spans="5:5" ht="14.4" x14ac:dyDescent="0.3">
      <c r="E879" s="53"/>
    </row>
    <row r="880" spans="5:5" ht="14.4" x14ac:dyDescent="0.3">
      <c r="E880" s="53"/>
    </row>
    <row r="881" spans="5:5" ht="14.4" x14ac:dyDescent="0.3">
      <c r="E881" s="53"/>
    </row>
    <row r="882" spans="5:5" ht="14.4" x14ac:dyDescent="0.3">
      <c r="E882" s="53"/>
    </row>
    <row r="883" spans="5:5" ht="14.4" x14ac:dyDescent="0.3">
      <c r="E883" s="53"/>
    </row>
    <row r="884" spans="5:5" ht="14.4" x14ac:dyDescent="0.3">
      <c r="E884" s="53"/>
    </row>
    <row r="885" spans="5:5" ht="14.4" x14ac:dyDescent="0.3">
      <c r="E885" s="53"/>
    </row>
    <row r="886" spans="5:5" ht="14.4" x14ac:dyDescent="0.3">
      <c r="E886" s="53"/>
    </row>
    <row r="887" spans="5:5" ht="14.4" x14ac:dyDescent="0.3">
      <c r="E887" s="53"/>
    </row>
    <row r="888" spans="5:5" ht="14.4" x14ac:dyDescent="0.3">
      <c r="E888" s="53"/>
    </row>
    <row r="889" spans="5:5" ht="14.4" x14ac:dyDescent="0.3">
      <c r="E889" s="53"/>
    </row>
    <row r="890" spans="5:5" ht="14.4" x14ac:dyDescent="0.3">
      <c r="E890" s="53"/>
    </row>
    <row r="891" spans="5:5" ht="14.4" x14ac:dyDescent="0.3">
      <c r="E891" s="53"/>
    </row>
    <row r="892" spans="5:5" ht="14.4" x14ac:dyDescent="0.3">
      <c r="E892" s="53"/>
    </row>
    <row r="893" spans="5:5" ht="14.4" x14ac:dyDescent="0.3">
      <c r="E893" s="53"/>
    </row>
    <row r="894" spans="5:5" ht="14.4" x14ac:dyDescent="0.3">
      <c r="E894" s="53"/>
    </row>
    <row r="895" spans="5:5" ht="14.4" x14ac:dyDescent="0.3">
      <c r="E895" s="53"/>
    </row>
    <row r="896" spans="5:5" ht="14.4" x14ac:dyDescent="0.3">
      <c r="E896" s="53"/>
    </row>
    <row r="897" spans="5:5" ht="14.4" x14ac:dyDescent="0.3">
      <c r="E897" s="53"/>
    </row>
    <row r="898" spans="5:5" ht="14.4" x14ac:dyDescent="0.3">
      <c r="E898" s="53"/>
    </row>
    <row r="899" spans="5:5" ht="14.4" x14ac:dyDescent="0.3">
      <c r="E899" s="53"/>
    </row>
    <row r="900" spans="5:5" ht="14.4" x14ac:dyDescent="0.3">
      <c r="E900" s="53"/>
    </row>
    <row r="901" spans="5:5" ht="14.4" x14ac:dyDescent="0.3">
      <c r="E901" s="53"/>
    </row>
    <row r="902" spans="5:5" ht="14.4" x14ac:dyDescent="0.3">
      <c r="E902" s="53"/>
    </row>
    <row r="903" spans="5:5" ht="14.4" x14ac:dyDescent="0.3">
      <c r="E903" s="53"/>
    </row>
    <row r="904" spans="5:5" ht="14.4" x14ac:dyDescent="0.3">
      <c r="E904" s="53"/>
    </row>
    <row r="905" spans="5:5" ht="14.4" x14ac:dyDescent="0.3">
      <c r="E905" s="53"/>
    </row>
    <row r="906" spans="5:5" ht="14.4" x14ac:dyDescent="0.3">
      <c r="E906" s="53"/>
    </row>
    <row r="907" spans="5:5" ht="14.4" x14ac:dyDescent="0.3">
      <c r="E907" s="53"/>
    </row>
    <row r="908" spans="5:5" ht="14.4" x14ac:dyDescent="0.3">
      <c r="E908" s="53"/>
    </row>
    <row r="909" spans="5:5" ht="14.4" x14ac:dyDescent="0.3">
      <c r="E909" s="53"/>
    </row>
    <row r="910" spans="5:5" ht="14.4" x14ac:dyDescent="0.3">
      <c r="E910" s="53"/>
    </row>
    <row r="911" spans="5:5" ht="14.4" x14ac:dyDescent="0.3">
      <c r="E911" s="53"/>
    </row>
    <row r="912" spans="5:5" ht="14.4" x14ac:dyDescent="0.3">
      <c r="E912" s="53"/>
    </row>
    <row r="913" spans="5:5" ht="14.4" x14ac:dyDescent="0.3">
      <c r="E913" s="53"/>
    </row>
    <row r="914" spans="5:5" ht="14.4" x14ac:dyDescent="0.3">
      <c r="E914" s="53"/>
    </row>
    <row r="915" spans="5:5" ht="14.4" x14ac:dyDescent="0.3">
      <c r="E915" s="53"/>
    </row>
    <row r="916" spans="5:5" ht="14.4" x14ac:dyDescent="0.3">
      <c r="E916" s="53"/>
    </row>
    <row r="917" spans="5:5" ht="14.4" x14ac:dyDescent="0.3">
      <c r="E917" s="53"/>
    </row>
    <row r="918" spans="5:5" ht="14.4" x14ac:dyDescent="0.3">
      <c r="E918" s="53"/>
    </row>
    <row r="919" spans="5:5" ht="14.4" x14ac:dyDescent="0.3">
      <c r="E919" s="53"/>
    </row>
    <row r="920" spans="5:5" ht="14.4" x14ac:dyDescent="0.3">
      <c r="E920" s="53"/>
    </row>
    <row r="921" spans="5:5" ht="14.4" x14ac:dyDescent="0.3">
      <c r="E921" s="53"/>
    </row>
    <row r="922" spans="5:5" ht="14.4" x14ac:dyDescent="0.3">
      <c r="E922" s="53"/>
    </row>
    <row r="923" spans="5:5" ht="14.4" x14ac:dyDescent="0.3">
      <c r="E923" s="53"/>
    </row>
    <row r="924" spans="5:5" ht="14.4" x14ac:dyDescent="0.3">
      <c r="E924" s="53"/>
    </row>
    <row r="925" spans="5:5" ht="14.4" x14ac:dyDescent="0.3">
      <c r="E925" s="53"/>
    </row>
    <row r="926" spans="5:5" ht="14.4" x14ac:dyDescent="0.3">
      <c r="E926" s="53"/>
    </row>
    <row r="927" spans="5:5" ht="14.4" x14ac:dyDescent="0.3">
      <c r="E927" s="53"/>
    </row>
    <row r="928" spans="5:5" ht="14.4" x14ac:dyDescent="0.3">
      <c r="E928" s="53"/>
    </row>
    <row r="929" spans="5:5" ht="14.4" x14ac:dyDescent="0.3">
      <c r="E929" s="53"/>
    </row>
    <row r="930" spans="5:5" ht="14.4" x14ac:dyDescent="0.3">
      <c r="E930" s="53"/>
    </row>
    <row r="931" spans="5:5" ht="14.4" x14ac:dyDescent="0.3">
      <c r="E931" s="53"/>
    </row>
    <row r="932" spans="5:5" ht="14.4" x14ac:dyDescent="0.3">
      <c r="E932" s="53"/>
    </row>
    <row r="933" spans="5:5" ht="14.4" x14ac:dyDescent="0.3">
      <c r="E933" s="53"/>
    </row>
    <row r="934" spans="5:5" ht="14.4" x14ac:dyDescent="0.3">
      <c r="E934" s="53"/>
    </row>
    <row r="935" spans="5:5" ht="14.4" x14ac:dyDescent="0.3">
      <c r="E935" s="53"/>
    </row>
    <row r="936" spans="5:5" ht="14.4" x14ac:dyDescent="0.3">
      <c r="E936" s="53"/>
    </row>
    <row r="937" spans="5:5" ht="14.4" x14ac:dyDescent="0.3">
      <c r="E937" s="53"/>
    </row>
    <row r="938" spans="5:5" ht="14.4" x14ac:dyDescent="0.3">
      <c r="E938" s="53"/>
    </row>
    <row r="939" spans="5:5" ht="14.4" x14ac:dyDescent="0.3">
      <c r="E939" s="53"/>
    </row>
    <row r="940" spans="5:5" ht="14.4" x14ac:dyDescent="0.3">
      <c r="E940" s="53"/>
    </row>
    <row r="941" spans="5:5" ht="14.4" x14ac:dyDescent="0.3">
      <c r="E941" s="53"/>
    </row>
    <row r="942" spans="5:5" ht="14.4" x14ac:dyDescent="0.3">
      <c r="E942" s="53"/>
    </row>
    <row r="943" spans="5:5" ht="14.4" x14ac:dyDescent="0.3">
      <c r="E943" s="53"/>
    </row>
    <row r="944" spans="5:5" ht="14.4" x14ac:dyDescent="0.3">
      <c r="E944" s="53"/>
    </row>
    <row r="945" spans="5:5" ht="14.4" x14ac:dyDescent="0.3">
      <c r="E945" s="53"/>
    </row>
    <row r="946" spans="5:5" ht="14.4" x14ac:dyDescent="0.3">
      <c r="E946" s="53"/>
    </row>
    <row r="947" spans="5:5" ht="14.4" x14ac:dyDescent="0.3">
      <c r="E947" s="53"/>
    </row>
    <row r="948" spans="5:5" ht="14.4" x14ac:dyDescent="0.3">
      <c r="E948" s="53"/>
    </row>
    <row r="949" spans="5:5" ht="14.4" x14ac:dyDescent="0.3">
      <c r="E949" s="53"/>
    </row>
    <row r="950" spans="5:5" ht="14.4" x14ac:dyDescent="0.3">
      <c r="E950" s="53"/>
    </row>
    <row r="951" spans="5:5" ht="14.4" x14ac:dyDescent="0.3">
      <c r="E951" s="53"/>
    </row>
    <row r="952" spans="5:5" ht="14.4" x14ac:dyDescent="0.3">
      <c r="E952" s="53"/>
    </row>
    <row r="953" spans="5:5" ht="14.4" x14ac:dyDescent="0.3">
      <c r="E953" s="53"/>
    </row>
    <row r="954" spans="5:5" ht="14.4" x14ac:dyDescent="0.3">
      <c r="E954" s="53"/>
    </row>
    <row r="955" spans="5:5" ht="14.4" x14ac:dyDescent="0.3">
      <c r="E955" s="53"/>
    </row>
    <row r="956" spans="5:5" ht="14.4" x14ac:dyDescent="0.3">
      <c r="E956" s="53"/>
    </row>
    <row r="957" spans="5:5" ht="14.4" x14ac:dyDescent="0.3">
      <c r="E957" s="53"/>
    </row>
    <row r="958" spans="5:5" ht="14.4" x14ac:dyDescent="0.3">
      <c r="E958" s="53"/>
    </row>
    <row r="959" spans="5:5" ht="14.4" x14ac:dyDescent="0.3">
      <c r="E959" s="53"/>
    </row>
    <row r="960" spans="5:5" ht="14.4" x14ac:dyDescent="0.3">
      <c r="E960" s="53"/>
    </row>
    <row r="961" spans="5:5" ht="14.4" x14ac:dyDescent="0.3">
      <c r="E961" s="53"/>
    </row>
    <row r="962" spans="5:5" ht="14.4" x14ac:dyDescent="0.3">
      <c r="E962" s="53"/>
    </row>
    <row r="963" spans="5:5" ht="14.4" x14ac:dyDescent="0.3">
      <c r="E963" s="53"/>
    </row>
    <row r="964" spans="5:5" ht="14.4" x14ac:dyDescent="0.3">
      <c r="E964" s="53"/>
    </row>
    <row r="965" spans="5:5" ht="14.4" x14ac:dyDescent="0.3">
      <c r="E965" s="53"/>
    </row>
    <row r="966" spans="5:5" ht="14.4" x14ac:dyDescent="0.3">
      <c r="E966" s="53"/>
    </row>
    <row r="967" spans="5:5" ht="14.4" x14ac:dyDescent="0.3">
      <c r="E967" s="53"/>
    </row>
    <row r="968" spans="5:5" ht="14.4" x14ac:dyDescent="0.3">
      <c r="E968" s="53"/>
    </row>
    <row r="969" spans="5:5" ht="14.4" x14ac:dyDescent="0.3">
      <c r="E969" s="53"/>
    </row>
    <row r="970" spans="5:5" ht="14.4" x14ac:dyDescent="0.3">
      <c r="E970" s="53"/>
    </row>
    <row r="971" spans="5:5" ht="14.4" x14ac:dyDescent="0.3">
      <c r="E971" s="53"/>
    </row>
    <row r="972" spans="5:5" ht="14.4" x14ac:dyDescent="0.3">
      <c r="E972" s="53"/>
    </row>
    <row r="973" spans="5:5" ht="14.4" x14ac:dyDescent="0.3">
      <c r="E973" s="53"/>
    </row>
    <row r="974" spans="5:5" ht="14.4" x14ac:dyDescent="0.3">
      <c r="E974" s="53"/>
    </row>
    <row r="975" spans="5:5" ht="14.4" x14ac:dyDescent="0.3">
      <c r="E975" s="53"/>
    </row>
    <row r="976" spans="5:5" ht="14.4" x14ac:dyDescent="0.3">
      <c r="E976" s="53"/>
    </row>
    <row r="977" spans="5:5" ht="14.4" x14ac:dyDescent="0.3">
      <c r="E977" s="53"/>
    </row>
    <row r="978" spans="5:5" ht="14.4" x14ac:dyDescent="0.3">
      <c r="E978" s="53"/>
    </row>
    <row r="979" spans="5:5" ht="14.4" x14ac:dyDescent="0.3">
      <c r="E979" s="53"/>
    </row>
    <row r="980" spans="5:5" ht="14.4" x14ac:dyDescent="0.3">
      <c r="E980" s="53"/>
    </row>
    <row r="981" spans="5:5" ht="14.4" x14ac:dyDescent="0.3">
      <c r="E981" s="53"/>
    </row>
    <row r="982" spans="5:5" ht="14.4" x14ac:dyDescent="0.3">
      <c r="E982" s="53"/>
    </row>
    <row r="983" spans="5:5" ht="14.4" x14ac:dyDescent="0.3">
      <c r="E983" s="53"/>
    </row>
    <row r="984" spans="5:5" ht="14.4" x14ac:dyDescent="0.3">
      <c r="E984" s="53"/>
    </row>
    <row r="985" spans="5:5" ht="14.4" x14ac:dyDescent="0.3">
      <c r="E985" s="53"/>
    </row>
    <row r="986" spans="5:5" ht="14.4" x14ac:dyDescent="0.3">
      <c r="E986" s="53"/>
    </row>
    <row r="987" spans="5:5" ht="14.4" x14ac:dyDescent="0.3">
      <c r="E987" s="53"/>
    </row>
    <row r="988" spans="5:5" ht="14.4" x14ac:dyDescent="0.3">
      <c r="E988" s="53"/>
    </row>
    <row r="989" spans="5:5" ht="14.4" x14ac:dyDescent="0.3">
      <c r="E989" s="53"/>
    </row>
    <row r="990" spans="5:5" ht="14.4" x14ac:dyDescent="0.3">
      <c r="E990" s="53"/>
    </row>
    <row r="991" spans="5:5" ht="14.4" x14ac:dyDescent="0.3">
      <c r="E991" s="53"/>
    </row>
    <row r="992" spans="5:5" ht="14.4" x14ac:dyDescent="0.3">
      <c r="E992" s="53"/>
    </row>
    <row r="993" spans="5:5" ht="14.4" x14ac:dyDescent="0.3">
      <c r="E993" s="53"/>
    </row>
    <row r="994" spans="5:5" ht="14.4" x14ac:dyDescent="0.3">
      <c r="E994" s="53"/>
    </row>
    <row r="995" spans="5:5" ht="14.4" x14ac:dyDescent="0.3">
      <c r="E995" s="53"/>
    </row>
    <row r="996" spans="5:5" ht="14.4" x14ac:dyDescent="0.3">
      <c r="E996" s="53"/>
    </row>
    <row r="997" spans="5:5" ht="14.4" x14ac:dyDescent="0.3">
      <c r="E997" s="53"/>
    </row>
    <row r="998" spans="5:5" ht="14.4" x14ac:dyDescent="0.3">
      <c r="E998" s="53"/>
    </row>
    <row r="999" spans="5:5" ht="14.4" x14ac:dyDescent="0.3">
      <c r="E999" s="53"/>
    </row>
    <row r="1000" spans="5:5" ht="14.4" x14ac:dyDescent="0.3">
      <c r="E1000" s="53"/>
    </row>
    <row r="1001" spans="5:5" ht="14.4" x14ac:dyDescent="0.3">
      <c r="E1001" s="53"/>
    </row>
    <row r="1002" spans="5:5" ht="14.4" x14ac:dyDescent="0.3">
      <c r="E1002" s="53"/>
    </row>
    <row r="1003" spans="5:5" ht="14.4" x14ac:dyDescent="0.3">
      <c r="E1003" s="53"/>
    </row>
    <row r="1004" spans="5:5" ht="14.4" x14ac:dyDescent="0.3">
      <c r="E1004" s="53"/>
    </row>
    <row r="1005" spans="5:5" ht="14.4" x14ac:dyDescent="0.3">
      <c r="E1005" s="53"/>
    </row>
    <row r="1006" spans="5:5" ht="14.4" x14ac:dyDescent="0.3">
      <c r="E1006" s="53"/>
    </row>
    <row r="1007" spans="5:5" ht="14.4" x14ac:dyDescent="0.3">
      <c r="E1007" s="53"/>
    </row>
    <row r="1008" spans="5:5" ht="14.4" x14ac:dyDescent="0.3">
      <c r="E1008" s="53"/>
    </row>
    <row r="1009" spans="5:5" ht="14.4" x14ac:dyDescent="0.3">
      <c r="E1009" s="53"/>
    </row>
    <row r="1010" spans="5:5" ht="14.4" x14ac:dyDescent="0.3">
      <c r="E1010" s="53"/>
    </row>
    <row r="1011" spans="5:5" ht="14.4" x14ac:dyDescent="0.3">
      <c r="E1011" s="53"/>
    </row>
    <row r="1012" spans="5:5" ht="14.4" x14ac:dyDescent="0.3">
      <c r="E1012" s="53"/>
    </row>
    <row r="1013" spans="5:5" ht="14.4" x14ac:dyDescent="0.3">
      <c r="E1013" s="53"/>
    </row>
    <row r="1014" spans="5:5" ht="14.4" x14ac:dyDescent="0.3">
      <c r="E1014" s="53"/>
    </row>
    <row r="1015" spans="5:5" ht="14.4" x14ac:dyDescent="0.3">
      <c r="E1015" s="53"/>
    </row>
    <row r="1016" spans="5:5" ht="14.4" x14ac:dyDescent="0.3">
      <c r="E1016" s="53"/>
    </row>
    <row r="1017" spans="5:5" ht="14.4" x14ac:dyDescent="0.3">
      <c r="E1017" s="53"/>
    </row>
    <row r="1018" spans="5:5" ht="14.4" x14ac:dyDescent="0.3">
      <c r="E1018" s="53"/>
    </row>
    <row r="1019" spans="5:5" ht="14.4" x14ac:dyDescent="0.3">
      <c r="E1019" s="53"/>
    </row>
    <row r="1020" spans="5:5" ht="14.4" x14ac:dyDescent="0.3">
      <c r="E1020" s="53"/>
    </row>
    <row r="1021" spans="5:5" ht="14.4" x14ac:dyDescent="0.3">
      <c r="E1021" s="53"/>
    </row>
    <row r="1022" spans="5:5" ht="14.4" x14ac:dyDescent="0.3">
      <c r="E1022" s="53"/>
    </row>
    <row r="1023" spans="5:5" ht="14.4" x14ac:dyDescent="0.3">
      <c r="E1023" s="53"/>
    </row>
    <row r="1024" spans="5:5" ht="14.4" x14ac:dyDescent="0.3">
      <c r="E1024" s="53"/>
    </row>
    <row r="1025" spans="5:5" ht="14.4" x14ac:dyDescent="0.3">
      <c r="E1025" s="53"/>
    </row>
    <row r="1026" spans="5:5" ht="14.4" x14ac:dyDescent="0.3">
      <c r="E1026" s="53"/>
    </row>
    <row r="1027" spans="5:5" ht="14.4" x14ac:dyDescent="0.3">
      <c r="E1027" s="53"/>
    </row>
    <row r="1028" spans="5:5" ht="14.4" x14ac:dyDescent="0.3">
      <c r="E1028" s="53"/>
    </row>
    <row r="1029" spans="5:5" ht="14.4" x14ac:dyDescent="0.3">
      <c r="E1029" s="53"/>
    </row>
    <row r="1030" spans="5:5" ht="14.4" x14ac:dyDescent="0.3">
      <c r="E1030" s="53"/>
    </row>
    <row r="1031" spans="5:5" ht="14.4" x14ac:dyDescent="0.3">
      <c r="E1031" s="53"/>
    </row>
    <row r="1032" spans="5:5" ht="14.4" x14ac:dyDescent="0.3">
      <c r="E1032" s="53"/>
    </row>
    <row r="1033" spans="5:5" ht="14.4" x14ac:dyDescent="0.3">
      <c r="E1033" s="53"/>
    </row>
    <row r="1034" spans="5:5" ht="14.4" x14ac:dyDescent="0.3">
      <c r="E1034" s="53"/>
    </row>
    <row r="1035" spans="5:5" ht="14.4" x14ac:dyDescent="0.3">
      <c r="E1035" s="53"/>
    </row>
    <row r="1036" spans="5:5" ht="14.4" x14ac:dyDescent="0.3">
      <c r="E1036" s="53"/>
    </row>
    <row r="1037" spans="5:5" ht="14.4" x14ac:dyDescent="0.3">
      <c r="E1037" s="53"/>
    </row>
    <row r="1038" spans="5:5" ht="14.4" x14ac:dyDescent="0.3">
      <c r="E1038" s="53"/>
    </row>
    <row r="1039" spans="5:5" ht="14.4" x14ac:dyDescent="0.3">
      <c r="E1039" s="53"/>
    </row>
    <row r="1040" spans="5:5" ht="14.4" x14ac:dyDescent="0.3">
      <c r="E1040" s="53"/>
    </row>
    <row r="1041" spans="5:5" ht="14.4" x14ac:dyDescent="0.3">
      <c r="E1041" s="53"/>
    </row>
    <row r="1042" spans="5:5" ht="14.4" x14ac:dyDescent="0.3">
      <c r="E1042" s="53"/>
    </row>
    <row r="1043" spans="5:5" ht="14.4" x14ac:dyDescent="0.3">
      <c r="E1043" s="53"/>
    </row>
    <row r="1044" spans="5:5" ht="14.4" x14ac:dyDescent="0.3">
      <c r="E1044" s="53"/>
    </row>
    <row r="1045" spans="5:5" ht="14.4" x14ac:dyDescent="0.3">
      <c r="E1045" s="53"/>
    </row>
    <row r="1046" spans="5:5" ht="14.4" x14ac:dyDescent="0.3">
      <c r="E1046" s="53"/>
    </row>
    <row r="1047" spans="5:5" ht="14.4" x14ac:dyDescent="0.3">
      <c r="E1047" s="53"/>
    </row>
    <row r="1048" spans="5:5" ht="14.4" x14ac:dyDescent="0.3">
      <c r="E1048" s="53"/>
    </row>
    <row r="1049" spans="5:5" ht="14.4" x14ac:dyDescent="0.3">
      <c r="E1049" s="53"/>
    </row>
    <row r="1050" spans="5:5" ht="14.4" x14ac:dyDescent="0.3">
      <c r="E1050" s="53"/>
    </row>
    <row r="1051" spans="5:5" ht="14.4" x14ac:dyDescent="0.3">
      <c r="E1051" s="53"/>
    </row>
    <row r="1052" spans="5:5" ht="14.4" x14ac:dyDescent="0.3">
      <c r="E1052" s="53"/>
    </row>
    <row r="1053" spans="5:5" ht="14.4" x14ac:dyDescent="0.3">
      <c r="E1053" s="53"/>
    </row>
    <row r="1054" spans="5:5" ht="14.4" x14ac:dyDescent="0.3">
      <c r="E1054" s="53"/>
    </row>
    <row r="1055" spans="5:5" ht="14.4" x14ac:dyDescent="0.3">
      <c r="E1055" s="53"/>
    </row>
    <row r="1056" spans="5:5" ht="14.4" x14ac:dyDescent="0.3">
      <c r="E1056" s="53"/>
    </row>
    <row r="1057" spans="5:5" ht="14.4" x14ac:dyDescent="0.3">
      <c r="E1057" s="53"/>
    </row>
    <row r="1058" spans="5:5" ht="14.4" x14ac:dyDescent="0.3">
      <c r="E1058" s="53"/>
    </row>
    <row r="1059" spans="5:5" ht="14.4" x14ac:dyDescent="0.3">
      <c r="E1059" s="53"/>
    </row>
    <row r="1060" spans="5:5" ht="14.4" x14ac:dyDescent="0.3">
      <c r="E1060" s="53"/>
    </row>
    <row r="1061" spans="5:5" ht="14.4" x14ac:dyDescent="0.3">
      <c r="E1061" s="53"/>
    </row>
    <row r="1062" spans="5:5" ht="14.4" x14ac:dyDescent="0.3">
      <c r="E1062" s="53"/>
    </row>
    <row r="1063" spans="5:5" ht="14.4" x14ac:dyDescent="0.3">
      <c r="E1063" s="53"/>
    </row>
    <row r="1064" spans="5:5" ht="14.4" x14ac:dyDescent="0.3">
      <c r="E1064" s="53"/>
    </row>
    <row r="1065" spans="5:5" ht="14.4" x14ac:dyDescent="0.3">
      <c r="E1065" s="53"/>
    </row>
    <row r="1066" spans="5:5" ht="14.4" x14ac:dyDescent="0.3">
      <c r="E1066" s="53"/>
    </row>
    <row r="1067" spans="5:5" ht="14.4" x14ac:dyDescent="0.3">
      <c r="E1067" s="53"/>
    </row>
    <row r="1068" spans="5:5" ht="14.4" x14ac:dyDescent="0.3">
      <c r="E1068" s="53"/>
    </row>
    <row r="1069" spans="5:5" ht="14.4" x14ac:dyDescent="0.3">
      <c r="E1069" s="53"/>
    </row>
    <row r="1070" spans="5:5" ht="14.4" x14ac:dyDescent="0.3">
      <c r="E1070" s="53"/>
    </row>
    <row r="1071" spans="5:5" ht="14.4" x14ac:dyDescent="0.3">
      <c r="E1071" s="53"/>
    </row>
    <row r="1072" spans="5:5" ht="14.4" x14ac:dyDescent="0.3">
      <c r="E1072" s="53"/>
    </row>
    <row r="1073" spans="5:5" ht="14.4" x14ac:dyDescent="0.3">
      <c r="E1073" s="53"/>
    </row>
    <row r="1074" spans="5:5" ht="14.4" x14ac:dyDescent="0.3">
      <c r="E1074" s="53"/>
    </row>
    <row r="1075" spans="5:5" ht="14.4" x14ac:dyDescent="0.3">
      <c r="E1075" s="53"/>
    </row>
    <row r="1076" spans="5:5" ht="14.4" x14ac:dyDescent="0.3">
      <c r="E1076" s="53"/>
    </row>
    <row r="1077" spans="5:5" ht="14.4" x14ac:dyDescent="0.3">
      <c r="E1077" s="53"/>
    </row>
    <row r="1078" spans="5:5" ht="14.4" x14ac:dyDescent="0.3">
      <c r="E1078" s="53"/>
    </row>
    <row r="1079" spans="5:5" ht="14.4" x14ac:dyDescent="0.3">
      <c r="E1079" s="53"/>
    </row>
    <row r="1080" spans="5:5" ht="14.4" x14ac:dyDescent="0.3">
      <c r="E1080" s="53"/>
    </row>
    <row r="1081" spans="5:5" ht="14.4" x14ac:dyDescent="0.3">
      <c r="E1081" s="53"/>
    </row>
    <row r="1082" spans="5:5" ht="14.4" x14ac:dyDescent="0.3">
      <c r="E1082" s="53"/>
    </row>
  </sheetData>
  <sheetProtection algorithmName="SHA-512" hashValue="bVsILTFZ8Y9xwK6gdBevT4whUhfQYaImyJLRS3CdxgSGzjmL4aBesF435MIywQNUz5e8CYnFy7wlqDrcIXnQAA==" saltValue="w7+PMNMJ727mMHncOemBLg==" spinCount="100000" sheet="1" formatColumns="0" insertRows="0"/>
  <protectedRanges>
    <protectedRange sqref="B120:C129 F18:H22 F25:H26 F28:H30 F33:H34 F37:H41 F48:H51 F54:H60 F62:H64 F67:H69 F72:H74 F79:H85 F93:H106 B134:C143 B148:C157 B162:C171 B176:C185 B190:C199 B204:C213 F108:H109" name="Range1"/>
    <protectedRange sqref="B218:C227 B232:C241 B246:C255" name="Range2"/>
  </protectedRanges>
  <dataConsolidate/>
  <mergeCells count="2">
    <mergeCell ref="E3:H8"/>
    <mergeCell ref="G13:H13"/>
  </mergeCells>
  <conditionalFormatting sqref="A118:B118">
    <cfRule type="expression" dxfId="13" priority="20">
      <formula>$C$22="Please enter note below"</formula>
    </cfRule>
  </conditionalFormatting>
  <conditionalFormatting sqref="A132:B132">
    <cfRule type="expression" dxfId="12" priority="21">
      <formula>$C$26="Please enter note below"</formula>
    </cfRule>
  </conditionalFormatting>
  <conditionalFormatting sqref="A146:B146">
    <cfRule type="expression" dxfId="11" priority="22">
      <formula>$C$30="Please enter note below"</formula>
    </cfRule>
  </conditionalFormatting>
  <conditionalFormatting sqref="A160:B160">
    <cfRule type="expression" dxfId="10" priority="24">
      <formula>$C$41="Please enter note below"</formula>
    </cfRule>
  </conditionalFormatting>
  <conditionalFormatting sqref="A174:B174">
    <cfRule type="expression" dxfId="9" priority="26">
      <formula>$C$51="Please enter note below"</formula>
    </cfRule>
  </conditionalFormatting>
  <conditionalFormatting sqref="A188:B188">
    <cfRule type="expression" dxfId="8" priority="27">
      <formula>$C$60="Please enter note below"</formula>
    </cfRule>
  </conditionalFormatting>
  <conditionalFormatting sqref="A202:B202">
    <cfRule type="expression" dxfId="7" priority="29">
      <formula>$C$64="Please enter note below"</formula>
    </cfRule>
  </conditionalFormatting>
  <conditionalFormatting sqref="A216:B216">
    <cfRule type="expression" dxfId="6" priority="30">
      <formula>$C$74="Please enter note below"</formula>
    </cfRule>
  </conditionalFormatting>
  <conditionalFormatting sqref="A230:B230">
    <cfRule type="expression" dxfId="5" priority="37">
      <formula>$C$106="Please enter note below"</formula>
    </cfRule>
  </conditionalFormatting>
  <conditionalFormatting sqref="A244:B244">
    <cfRule type="expression" dxfId="3" priority="38">
      <formula>$C$109="Please enter note below"</formula>
    </cfRule>
  </conditionalFormatting>
  <dataValidations xWindow="185" yWindow="794" count="3">
    <dataValidation allowBlank="1" showErrorMessage="1" sqref="F86:H92 F1:H17 C228:C231 F23:H24 F27:H27 F31:H32 F35:H36 F42:H47 F52:H53 F61:H61 F65:H66 F70:H71 F75:H78 C214:C217 C130:C133 C144:C147 C158:C161 C172:C175 C186:C189 C200:C203 C112:C119 C256:C1048576 A112:B1048576 C242:C245 F107:H107 I1:XFD1048576 A1:C111 D1:E1048576 F110:H1048576" xr:uid="{00000000-0002-0000-0300-000000000000}"/>
    <dataValidation type="decimal" allowBlank="1" showInputMessage="1" showErrorMessage="1" errorTitle="Error" error="Please enter numerical values" sqref="F18:H22 F25:H26 F28:H30 F33:H34 F37:H41 F48:H51 F54:H60 F62:H64 F67:H69 F72:H74 F79:H85 F93:H106 F108:H109" xr:uid="{00000000-0002-0000-0300-000001000000}">
      <formula1>-1000000000000000000</formula1>
      <formula2>1000000000000000000</formula2>
    </dataValidation>
    <dataValidation type="decimal" allowBlank="1" showInputMessage="1" showErrorMessage="1" errorTitle="Error" error="Please enter numerical values" sqref="C120:C129 C218:C227 C134:C143 C148:C157 C162:C171 C176:C185 C190:C199 C204:C213 C232:C241 C246:C255" xr:uid="{00000000-0002-0000-0300-000002000000}">
      <formula1>-100000000000000000</formula1>
      <formula2>1000000000000000000</formula2>
    </dataValidation>
  </dataValidations>
  <pageMargins left="0" right="0" top="0" bottom="0" header="0" footer="0"/>
  <pageSetup paperSize="5" scale="78" orientation="landscape" r:id="rId1"/>
  <headerFooter>
    <oddFooter>&amp;CPage &amp;P of &amp;N&amp;RSEC-MMRF01</oddFooter>
  </headerFooter>
  <rowBreaks count="2" manualBreakCount="2">
    <brk id="43" max="7" man="1"/>
    <brk id="88" max="7" man="1"/>
  </rowBreaks>
  <ignoredErrors>
    <ignoredError sqref="E61 E107" formula="1"/>
  </ignoredErrors>
  <extLst>
    <ext xmlns:x14="http://schemas.microsoft.com/office/spreadsheetml/2009/9/main" uri="{78C0D931-6437-407d-A8EE-F0AAD7539E65}">
      <x14:conditionalFormattings>
        <x14:conditionalFormatting xmlns:xm="http://schemas.microsoft.com/office/excel/2006/main">
          <x14:cfRule type="expression" priority="1" id="{0FA716A9-52AD-497C-8012-76409134E59D}">
            <xm:f>'Cover Sheet'!$B$6="CIS"</xm:f>
            <x14:dxf>
              <font>
                <color auto="1"/>
              </font>
              <fill>
                <patternFill patternType="solid">
                  <bgColor theme="1"/>
                </patternFill>
              </fill>
              <border>
                <left/>
                <right/>
                <top/>
                <bottom/>
                <vertical/>
                <horizontal/>
              </border>
            </x14:dxf>
          </x14:cfRule>
          <xm:sqref>A90:H112</xm:sqref>
        </x14:conditionalFormatting>
        <x14:conditionalFormatting xmlns:xm="http://schemas.microsoft.com/office/excel/2006/main">
          <x14:cfRule type="expression" priority="12" id="{2E5E37A6-DE72-4388-B02D-4ACD921D0AEF}">
            <xm:f>'Control Sheet'!$D$14&lt;&gt;0</xm:f>
            <x14:dxf>
              <fill>
                <patternFill>
                  <bgColor rgb="FFFF0000"/>
                </patternFill>
              </fill>
            </x14:dxf>
          </x14:cfRule>
          <xm:sqref>E34</xm:sqref>
        </x14:conditionalFormatting>
        <x14:conditionalFormatting xmlns:xm="http://schemas.microsoft.com/office/excel/2006/main">
          <x14:cfRule type="expression" priority="14" id="{AC7BD9DE-CDB6-4559-BCD6-82D685FCD7BD}">
            <xm:f>'Control Sheet'!$D$20&lt;&gt;0</xm:f>
            <x14:dxf>
              <fill>
                <patternFill>
                  <bgColor rgb="FFFF0000"/>
                </patternFill>
              </fill>
            </x14:dxf>
          </x14:cfRule>
          <xm:sqref>E85</xm:sqref>
        </x14:conditionalFormatting>
        <x14:conditionalFormatting xmlns:xm="http://schemas.microsoft.com/office/excel/2006/main">
          <x14:cfRule type="expression" priority="15" id="{6E351908-A9B2-403B-8C7E-B5487E3870FA}">
            <xm:f>'Control Sheet'!$D$23&lt;&gt;0</xm:f>
            <x14:dxf>
              <fill>
                <patternFill>
                  <bgColor rgb="FFFF0000"/>
                </patternFill>
              </fill>
            </x14:dxf>
          </x14:cfRule>
          <xm:sqref>E61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1016"/>
  <sheetViews>
    <sheetView showGridLines="0" zoomScale="80" zoomScaleNormal="80" zoomScaleSheetLayoutView="100" workbookViewId="0"/>
  </sheetViews>
  <sheetFormatPr defaultColWidth="15.21875" defaultRowHeight="15" customHeight="1" x14ac:dyDescent="0.3"/>
  <cols>
    <col min="1" max="1" width="5" style="241" bestFit="1" customWidth="1"/>
    <col min="2" max="2" width="40.77734375" customWidth="1"/>
    <col min="3" max="3" width="31.5546875" customWidth="1"/>
    <col min="4" max="4" width="17.77734375" style="54" customWidth="1"/>
    <col min="5" max="7" width="17.77734375" customWidth="1"/>
    <col min="8" max="18" width="8.77734375" customWidth="1"/>
    <col min="19" max="21" width="13.21875" customWidth="1"/>
  </cols>
  <sheetData>
    <row r="1" spans="1:9" ht="14.4" x14ac:dyDescent="0.3">
      <c r="B1" s="30" t="s">
        <v>0</v>
      </c>
      <c r="C1" s="3"/>
      <c r="D1" s="5"/>
      <c r="E1" s="3"/>
      <c r="F1" s="3"/>
      <c r="G1" s="31" t="s">
        <v>1</v>
      </c>
      <c r="I1" s="3"/>
    </row>
    <row r="2" spans="1:9" ht="14.4" x14ac:dyDescent="0.3">
      <c r="B2" s="30" t="s">
        <v>2</v>
      </c>
      <c r="C2" s="3"/>
      <c r="D2" s="5"/>
      <c r="E2" s="3"/>
      <c r="F2" s="3"/>
      <c r="G2" s="3"/>
      <c r="I2" s="3"/>
    </row>
    <row r="3" spans="1:9" ht="14.4" x14ac:dyDescent="0.3">
      <c r="B3" s="30"/>
      <c r="C3" s="37"/>
      <c r="D3" s="55"/>
      <c r="E3" s="3"/>
      <c r="F3" s="3"/>
      <c r="G3" s="3"/>
      <c r="H3" s="3"/>
      <c r="I3" s="3"/>
    </row>
    <row r="4" spans="1:9" ht="15" customHeight="1" x14ac:dyDescent="0.3">
      <c r="B4" s="30" t="s">
        <v>8</v>
      </c>
      <c r="C4" s="33">
        <f>VLOOKUP(B4,'Cover Sheet'!$A$5:$B$16,2,FALSE)</f>
        <v>0</v>
      </c>
      <c r="D4" s="55"/>
      <c r="E4" s="377" t="s">
        <v>7</v>
      </c>
      <c r="F4" s="378"/>
      <c r="G4" s="379"/>
      <c r="H4" s="56"/>
      <c r="I4" s="3"/>
    </row>
    <row r="5" spans="1:9" ht="15" customHeight="1" x14ac:dyDescent="0.3">
      <c r="B5" s="30" t="s">
        <v>10</v>
      </c>
      <c r="C5" s="33">
        <f>VLOOKUP(B5,'Cover Sheet'!$A$5:$B$16,2,FALSE)</f>
        <v>0</v>
      </c>
      <c r="D5" s="55"/>
      <c r="E5" s="380"/>
      <c r="F5" s="381"/>
      <c r="G5" s="382"/>
      <c r="H5" s="56"/>
      <c r="I5" s="3"/>
    </row>
    <row r="6" spans="1:9" ht="15" customHeight="1" x14ac:dyDescent="0.3">
      <c r="B6" s="32" t="s">
        <v>94</v>
      </c>
      <c r="C6" s="131">
        <f>VLOOKUP(B6,'Cover Sheet'!$A$5:$B$16,2,FALSE)</f>
        <v>0</v>
      </c>
      <c r="D6" s="55"/>
      <c r="E6" s="380"/>
      <c r="F6" s="381"/>
      <c r="G6" s="382"/>
      <c r="H6" s="56"/>
      <c r="I6" s="3"/>
    </row>
    <row r="7" spans="1:9" ht="15" customHeight="1" x14ac:dyDescent="0.3">
      <c r="B7" s="30" t="s">
        <v>334</v>
      </c>
      <c r="C7" s="33">
        <f>VLOOKUP(B7,'Cover Sheet'!$A$5:$B$16,2,FALSE)</f>
        <v>0</v>
      </c>
      <c r="D7" s="55"/>
      <c r="E7" s="380"/>
      <c r="F7" s="381"/>
      <c r="G7" s="382"/>
      <c r="H7" s="56"/>
      <c r="I7" s="3"/>
    </row>
    <row r="8" spans="1:9" ht="15" customHeight="1" x14ac:dyDescent="0.3">
      <c r="B8" s="30" t="s">
        <v>12</v>
      </c>
      <c r="C8" s="131">
        <f>VLOOKUP(B8,'Cover Sheet'!$A$5:$B$16,2,FALSE)</f>
        <v>0</v>
      </c>
      <c r="D8" s="55"/>
      <c r="E8" s="380"/>
      <c r="F8" s="381"/>
      <c r="G8" s="382"/>
      <c r="H8" s="56"/>
      <c r="I8" s="3"/>
    </row>
    <row r="9" spans="1:9" ht="15" customHeight="1" x14ac:dyDescent="0.3">
      <c r="B9" s="30" t="s">
        <v>232</v>
      </c>
      <c r="C9" s="33">
        <f>VLOOKUP(B9,'Cover Sheet'!$A$5:$B$16,2,FALSE)</f>
        <v>0</v>
      </c>
      <c r="D9" s="55"/>
      <c r="E9" s="383"/>
      <c r="F9" s="384"/>
      <c r="G9" s="385"/>
      <c r="H9" s="56"/>
      <c r="I9" s="3"/>
    </row>
    <row r="10" spans="1:9" ht="15" customHeight="1" thickBot="1" x14ac:dyDescent="0.35">
      <c r="B10" s="30"/>
      <c r="C10" s="57"/>
      <c r="D10" s="55"/>
      <c r="E10" s="58"/>
      <c r="F10" s="58"/>
      <c r="G10" s="58"/>
      <c r="H10" s="56"/>
      <c r="I10" s="3"/>
    </row>
    <row r="11" spans="1:9" ht="15.75" customHeight="1" thickBot="1" x14ac:dyDescent="0.35">
      <c r="B11" s="30"/>
      <c r="C11" s="37"/>
      <c r="D11" s="55"/>
      <c r="E11" s="59"/>
      <c r="F11" s="388" t="s">
        <v>141</v>
      </c>
      <c r="G11" s="389"/>
      <c r="H11" s="3"/>
      <c r="I11" s="3"/>
    </row>
    <row r="12" spans="1:9" ht="15.75" customHeight="1" thickBot="1" x14ac:dyDescent="0.35">
      <c r="C12" s="39" t="s">
        <v>13</v>
      </c>
      <c r="D12" s="160" t="s">
        <v>14</v>
      </c>
      <c r="E12" s="60" t="s">
        <v>15</v>
      </c>
      <c r="F12" s="61" t="s">
        <v>17</v>
      </c>
      <c r="G12" s="62" t="s">
        <v>18</v>
      </c>
      <c r="H12" s="3"/>
      <c r="I12" s="3"/>
    </row>
    <row r="13" spans="1:9" ht="14.4" x14ac:dyDescent="0.3">
      <c r="A13" s="241">
        <v>200</v>
      </c>
      <c r="B13" s="30" t="s">
        <v>19</v>
      </c>
      <c r="C13" s="37"/>
      <c r="D13" s="45" t="s">
        <v>15</v>
      </c>
      <c r="E13" s="3"/>
      <c r="F13" s="34"/>
      <c r="G13" s="3"/>
      <c r="H13" s="3"/>
      <c r="I13" s="3"/>
    </row>
    <row r="14" spans="1:9" ht="14.4" x14ac:dyDescent="0.3">
      <c r="A14" s="241">
        <v>2001</v>
      </c>
      <c r="B14" s="111" t="s">
        <v>20</v>
      </c>
      <c r="C14" s="37"/>
      <c r="D14" s="254">
        <f t="shared" ref="D14:D20" si="0">SUM(E14:G14)</f>
        <v>0</v>
      </c>
      <c r="E14" s="247"/>
      <c r="F14" s="247"/>
      <c r="G14" s="247"/>
      <c r="H14" s="3"/>
      <c r="I14" s="3"/>
    </row>
    <row r="15" spans="1:9" ht="14.4" x14ac:dyDescent="0.3">
      <c r="A15" s="241">
        <v>2002</v>
      </c>
      <c r="B15" s="110" t="s">
        <v>264</v>
      </c>
      <c r="C15" s="37"/>
      <c r="D15" s="254">
        <f t="shared" si="0"/>
        <v>0</v>
      </c>
      <c r="E15" s="247"/>
      <c r="F15" s="247"/>
      <c r="G15" s="247"/>
      <c r="H15" s="3"/>
      <c r="I15" s="3"/>
    </row>
    <row r="16" spans="1:9" ht="14.4" x14ac:dyDescent="0.3">
      <c r="A16" s="241">
        <v>2003</v>
      </c>
      <c r="B16" s="111" t="s">
        <v>34</v>
      </c>
      <c r="D16" s="254">
        <f t="shared" si="0"/>
        <v>0</v>
      </c>
      <c r="E16" s="247"/>
      <c r="F16" s="247"/>
      <c r="G16" s="247"/>
      <c r="H16" s="3"/>
      <c r="I16" s="3"/>
    </row>
    <row r="17" spans="1:9" ht="14.4" x14ac:dyDescent="0.3">
      <c r="A17" s="241">
        <v>2004</v>
      </c>
      <c r="B17" s="111" t="s">
        <v>35</v>
      </c>
      <c r="D17" s="254">
        <f t="shared" si="0"/>
        <v>0</v>
      </c>
      <c r="E17" s="247"/>
      <c r="F17" s="247"/>
      <c r="G17" s="247"/>
      <c r="H17" s="3"/>
      <c r="I17" s="3"/>
    </row>
    <row r="18" spans="1:9" ht="14.4" x14ac:dyDescent="0.3">
      <c r="A18" s="241">
        <v>2005</v>
      </c>
      <c r="B18" s="111" t="s">
        <v>28</v>
      </c>
      <c r="D18" s="254">
        <f t="shared" si="0"/>
        <v>0</v>
      </c>
      <c r="E18" s="247"/>
      <c r="F18" s="247"/>
      <c r="G18" s="247"/>
      <c r="H18" s="3"/>
      <c r="I18" s="3"/>
    </row>
    <row r="19" spans="1:9" ht="14.4" x14ac:dyDescent="0.3">
      <c r="A19" s="241">
        <v>2006</v>
      </c>
      <c r="B19" s="110" t="s">
        <v>382</v>
      </c>
      <c r="D19" s="254">
        <f t="shared" si="0"/>
        <v>0</v>
      </c>
      <c r="E19" s="247"/>
      <c r="F19" s="247"/>
      <c r="G19" s="247"/>
      <c r="H19" s="3"/>
      <c r="I19" s="3"/>
    </row>
    <row r="20" spans="1:9" ht="14.4" x14ac:dyDescent="0.3">
      <c r="A20" s="241">
        <v>2007</v>
      </c>
      <c r="B20" s="110" t="s">
        <v>359</v>
      </c>
      <c r="D20" s="254">
        <f t="shared" si="0"/>
        <v>0</v>
      </c>
      <c r="E20" s="247"/>
      <c r="F20" s="247"/>
      <c r="G20" s="247"/>
      <c r="H20" s="3"/>
      <c r="I20" s="3"/>
    </row>
    <row r="21" spans="1:9" ht="14.4" x14ac:dyDescent="0.3">
      <c r="B21" s="111"/>
      <c r="D21" s="255">
        <f>SUM(D14:D20)</f>
        <v>0</v>
      </c>
      <c r="E21" s="255">
        <f t="shared" ref="E21:G21" si="1">SUM(E14:E20)</f>
        <v>0</v>
      </c>
      <c r="F21" s="255">
        <f t="shared" si="1"/>
        <v>0</v>
      </c>
      <c r="G21" s="255">
        <f t="shared" si="1"/>
        <v>0</v>
      </c>
      <c r="H21" s="3"/>
      <c r="I21" s="3"/>
    </row>
    <row r="22" spans="1:9" ht="14.4" x14ac:dyDescent="0.3">
      <c r="A22" s="241">
        <v>210</v>
      </c>
      <c r="B22" s="30" t="s">
        <v>36</v>
      </c>
      <c r="C22" s="37"/>
      <c r="D22" s="25"/>
      <c r="E22" s="256"/>
      <c r="F22" s="256"/>
      <c r="G22" s="256"/>
      <c r="H22" s="3"/>
      <c r="I22" s="3"/>
    </row>
    <row r="23" spans="1:9" ht="14.4" x14ac:dyDescent="0.3">
      <c r="A23" s="241">
        <v>2101</v>
      </c>
      <c r="B23" s="109" t="s">
        <v>37</v>
      </c>
      <c r="C23" s="37"/>
      <c r="D23" s="254">
        <f>SUM(E23:G23)</f>
        <v>0</v>
      </c>
      <c r="E23" s="247"/>
      <c r="F23" s="247"/>
      <c r="G23" s="247"/>
      <c r="H23" s="3"/>
      <c r="I23" s="3"/>
    </row>
    <row r="24" spans="1:9" ht="14.4" x14ac:dyDescent="0.3">
      <c r="A24" s="241">
        <v>2102</v>
      </c>
      <c r="B24" s="109" t="s">
        <v>350</v>
      </c>
      <c r="C24" s="37"/>
      <c r="D24" s="254">
        <f>SUM(E24:G24)</f>
        <v>0</v>
      </c>
      <c r="E24" s="247"/>
      <c r="F24" s="247"/>
      <c r="G24" s="247"/>
      <c r="H24" s="3"/>
      <c r="I24" s="3"/>
    </row>
    <row r="25" spans="1:9" ht="14.4" x14ac:dyDescent="0.3">
      <c r="A25" s="241">
        <v>2103</v>
      </c>
      <c r="B25" s="109" t="s">
        <v>39</v>
      </c>
      <c r="C25" s="37"/>
      <c r="D25" s="254">
        <f>SUM(E25:G25)</f>
        <v>0</v>
      </c>
      <c r="E25" s="247"/>
      <c r="F25" s="247"/>
      <c r="G25" s="247"/>
      <c r="H25" s="3"/>
      <c r="I25" s="3"/>
    </row>
    <row r="26" spans="1:9" ht="14.4" x14ac:dyDescent="0.3">
      <c r="C26" s="37"/>
      <c r="D26" s="27">
        <f>SUM(D23:D25)</f>
        <v>0</v>
      </c>
      <c r="E26" s="27">
        <f t="shared" ref="E26:G26" si="2">SUM(E23:E25)</f>
        <v>0</v>
      </c>
      <c r="F26" s="27">
        <f t="shared" si="2"/>
        <v>0</v>
      </c>
      <c r="G26" s="27">
        <f t="shared" si="2"/>
        <v>0</v>
      </c>
      <c r="H26" s="3"/>
      <c r="I26" s="3"/>
    </row>
    <row r="27" spans="1:9" ht="14.4" x14ac:dyDescent="0.3">
      <c r="A27" s="241">
        <v>211</v>
      </c>
      <c r="B27" s="158" t="s">
        <v>375</v>
      </c>
      <c r="C27" s="37"/>
      <c r="D27" s="254">
        <f>SUM(E27:G27)</f>
        <v>0</v>
      </c>
      <c r="E27" s="247"/>
      <c r="F27" s="247"/>
      <c r="G27" s="247"/>
      <c r="H27" s="3"/>
      <c r="I27" s="3"/>
    </row>
    <row r="28" spans="1:9" ht="14.4" x14ac:dyDescent="0.3">
      <c r="A28" s="241">
        <v>212</v>
      </c>
      <c r="B28" s="158" t="s">
        <v>378</v>
      </c>
      <c r="C28" s="37"/>
      <c r="D28" s="254">
        <f>SUM(E28:G28)</f>
        <v>0</v>
      </c>
      <c r="E28" s="247"/>
      <c r="F28" s="247"/>
      <c r="G28" s="247"/>
      <c r="H28" s="3"/>
      <c r="I28" s="3"/>
    </row>
    <row r="29" spans="1:9" ht="14.4" x14ac:dyDescent="0.3">
      <c r="A29" s="241">
        <v>213</v>
      </c>
      <c r="B29" s="158" t="s">
        <v>379</v>
      </c>
      <c r="C29" s="37"/>
      <c r="D29" s="254">
        <f>SUM(E29:G29)</f>
        <v>0</v>
      </c>
      <c r="E29" s="247"/>
      <c r="F29" s="247"/>
      <c r="G29" s="247"/>
      <c r="H29" s="3"/>
      <c r="I29" s="3"/>
    </row>
    <row r="30" spans="1:9" ht="14.4" x14ac:dyDescent="0.3">
      <c r="A30" s="241">
        <v>214</v>
      </c>
      <c r="B30" s="158" t="s">
        <v>376</v>
      </c>
      <c r="C30" s="64">
        <v>1</v>
      </c>
      <c r="D30" s="254">
        <f>SUM(E30:G30)</f>
        <v>0</v>
      </c>
      <c r="E30" s="247"/>
      <c r="F30" s="247"/>
      <c r="G30" s="247"/>
      <c r="H30" s="274" t="str">
        <f>IF(D30&lt;&gt;0,"Please enter note below","")</f>
        <v/>
      </c>
      <c r="I30" s="3"/>
    </row>
    <row r="31" spans="1:9" ht="15.75" customHeight="1" thickBot="1" x14ac:dyDescent="0.35">
      <c r="A31" s="241">
        <v>215</v>
      </c>
      <c r="B31" s="30" t="s">
        <v>43</v>
      </c>
      <c r="C31" s="37"/>
      <c r="D31" s="257">
        <f>SUM(D26:D30)+D21</f>
        <v>0</v>
      </c>
      <c r="E31" s="257">
        <f t="shared" ref="E31:G31" si="3">SUM(E26:E30)+E21</f>
        <v>0</v>
      </c>
      <c r="F31" s="257">
        <f t="shared" si="3"/>
        <v>0</v>
      </c>
      <c r="G31" s="257">
        <f t="shared" si="3"/>
        <v>0</v>
      </c>
      <c r="H31" s="3"/>
      <c r="I31" s="3"/>
    </row>
    <row r="32" spans="1:9" ht="15.75" customHeight="1" thickTop="1" x14ac:dyDescent="0.3">
      <c r="B32" s="30"/>
      <c r="C32" s="37"/>
      <c r="D32" s="25"/>
      <c r="E32" s="256"/>
      <c r="F32" s="256"/>
      <c r="G32" s="256"/>
      <c r="H32" s="3"/>
      <c r="I32" s="3"/>
    </row>
    <row r="33" spans="1:9" ht="14.4" x14ac:dyDescent="0.3">
      <c r="A33" s="241">
        <v>220</v>
      </c>
      <c r="B33" s="30" t="s">
        <v>47</v>
      </c>
      <c r="C33" s="37"/>
      <c r="D33" s="25"/>
      <c r="E33" s="256"/>
      <c r="F33" s="256"/>
      <c r="G33" s="256"/>
      <c r="H33" s="3"/>
      <c r="I33" s="3"/>
    </row>
    <row r="34" spans="1:9" ht="14.4" x14ac:dyDescent="0.3">
      <c r="A34" s="241">
        <v>2201</v>
      </c>
      <c r="B34" s="110" t="s">
        <v>337</v>
      </c>
      <c r="C34" s="37"/>
      <c r="D34" s="254">
        <f t="shared" ref="D34:D42" si="4">SUM(E34:G34)</f>
        <v>0</v>
      </c>
      <c r="E34" s="247"/>
      <c r="F34" s="247"/>
      <c r="G34" s="247"/>
      <c r="H34" s="3"/>
      <c r="I34" s="3"/>
    </row>
    <row r="35" spans="1:9" ht="14.4" x14ac:dyDescent="0.3">
      <c r="A35" s="241">
        <v>2202</v>
      </c>
      <c r="B35" s="110" t="s">
        <v>48</v>
      </c>
      <c r="C35" s="37"/>
      <c r="D35" s="254">
        <f t="shared" si="4"/>
        <v>0</v>
      </c>
      <c r="E35" s="247"/>
      <c r="F35" s="247"/>
      <c r="G35" s="247"/>
      <c r="H35" s="3"/>
      <c r="I35" s="3"/>
    </row>
    <row r="36" spans="1:9" ht="14.4" x14ac:dyDescent="0.3">
      <c r="A36" s="241">
        <v>2203</v>
      </c>
      <c r="B36" s="110" t="s">
        <v>383</v>
      </c>
      <c r="C36" s="37"/>
      <c r="D36" s="254">
        <f t="shared" si="4"/>
        <v>0</v>
      </c>
      <c r="E36" s="247"/>
      <c r="F36" s="247"/>
      <c r="G36" s="247"/>
      <c r="H36" s="3"/>
      <c r="I36" s="3"/>
    </row>
    <row r="37" spans="1:9" ht="14.4" x14ac:dyDescent="0.3">
      <c r="A37" s="241">
        <v>2204</v>
      </c>
      <c r="B37" s="110" t="s">
        <v>351</v>
      </c>
      <c r="C37" s="37"/>
      <c r="D37" s="254">
        <f t="shared" si="4"/>
        <v>0</v>
      </c>
      <c r="E37" s="247"/>
      <c r="F37" s="247"/>
      <c r="G37" s="247"/>
      <c r="H37" s="3"/>
      <c r="I37" s="3"/>
    </row>
    <row r="38" spans="1:9" ht="14.4" x14ac:dyDescent="0.3">
      <c r="A38" s="241">
        <v>2205</v>
      </c>
      <c r="B38" s="110" t="s">
        <v>377</v>
      </c>
      <c r="C38" s="37"/>
      <c r="D38" s="254">
        <f t="shared" si="4"/>
        <v>0</v>
      </c>
      <c r="E38" s="247"/>
      <c r="F38" s="247"/>
      <c r="G38" s="247"/>
      <c r="H38" s="3"/>
      <c r="I38" s="3"/>
    </row>
    <row r="39" spans="1:9" ht="14.4" x14ac:dyDescent="0.3">
      <c r="A39" s="241">
        <v>2206</v>
      </c>
      <c r="B39" s="110" t="s">
        <v>49</v>
      </c>
      <c r="C39" s="37"/>
      <c r="D39" s="254">
        <f t="shared" si="4"/>
        <v>0</v>
      </c>
      <c r="E39" s="247"/>
      <c r="F39" s="247"/>
      <c r="G39" s="247"/>
      <c r="H39" s="3"/>
      <c r="I39" s="3"/>
    </row>
    <row r="40" spans="1:9" ht="14.4" x14ac:dyDescent="0.3">
      <c r="A40" s="241">
        <v>2207</v>
      </c>
      <c r="B40" s="110" t="s">
        <v>459</v>
      </c>
      <c r="C40" s="37"/>
      <c r="D40" s="254">
        <f t="shared" si="4"/>
        <v>0</v>
      </c>
      <c r="E40" s="247"/>
      <c r="F40" s="247"/>
      <c r="G40" s="247"/>
      <c r="H40" s="3"/>
      <c r="I40" s="3"/>
    </row>
    <row r="41" spans="1:9" ht="14.4" x14ac:dyDescent="0.3">
      <c r="A41" s="241">
        <v>2208</v>
      </c>
      <c r="B41" s="110" t="s">
        <v>51</v>
      </c>
      <c r="C41" s="64">
        <v>2</v>
      </c>
      <c r="D41" s="254">
        <f t="shared" si="4"/>
        <v>0</v>
      </c>
      <c r="E41" s="247"/>
      <c r="F41" s="247"/>
      <c r="G41" s="247"/>
      <c r="H41" s="274" t="str">
        <f>IF(D41&lt;&gt;0,"Please enter note below","")</f>
        <v/>
      </c>
      <c r="I41" s="3"/>
    </row>
    <row r="42" spans="1:9" ht="14.4" x14ac:dyDescent="0.3">
      <c r="A42" s="241">
        <v>2209</v>
      </c>
      <c r="B42" s="110" t="s">
        <v>360</v>
      </c>
      <c r="C42" s="64"/>
      <c r="D42" s="254">
        <f t="shared" si="4"/>
        <v>0</v>
      </c>
      <c r="E42" s="247"/>
      <c r="F42" s="247"/>
      <c r="G42" s="247"/>
      <c r="H42" s="3"/>
      <c r="I42" s="3"/>
    </row>
    <row r="43" spans="1:9" ht="14.4" x14ac:dyDescent="0.3">
      <c r="B43" s="30"/>
      <c r="C43" s="37"/>
      <c r="D43" s="258">
        <f>SUM(D34:D42)</f>
        <v>0</v>
      </c>
      <c r="E43" s="258">
        <f t="shared" ref="E43:G43" si="5">SUM(E34:E42)</f>
        <v>0</v>
      </c>
      <c r="F43" s="258">
        <f t="shared" si="5"/>
        <v>0</v>
      </c>
      <c r="G43" s="258">
        <f t="shared" si="5"/>
        <v>0</v>
      </c>
      <c r="H43" s="3"/>
      <c r="I43" s="3"/>
    </row>
    <row r="44" spans="1:9" ht="14.4" x14ac:dyDescent="0.3">
      <c r="A44" s="241">
        <v>2210</v>
      </c>
      <c r="B44" s="158" t="s">
        <v>55</v>
      </c>
      <c r="C44" s="37"/>
      <c r="D44" s="254">
        <f>SUM(E44:G44)</f>
        <v>0</v>
      </c>
      <c r="E44" s="247"/>
      <c r="F44" s="247"/>
      <c r="G44" s="247"/>
      <c r="H44" s="3"/>
      <c r="I44" s="3"/>
    </row>
    <row r="45" spans="1:9" ht="14.4" x14ac:dyDescent="0.3">
      <c r="A45" s="241">
        <v>2211</v>
      </c>
      <c r="B45" s="30" t="s">
        <v>57</v>
      </c>
      <c r="C45" s="37"/>
      <c r="D45" s="259">
        <f>+D44+D43</f>
        <v>0</v>
      </c>
      <c r="E45" s="259">
        <f t="shared" ref="E45:G45" si="6">+E44+E43</f>
        <v>0</v>
      </c>
      <c r="F45" s="259">
        <f t="shared" si="6"/>
        <v>0</v>
      </c>
      <c r="G45" s="259">
        <f t="shared" si="6"/>
        <v>0</v>
      </c>
      <c r="H45" s="3"/>
      <c r="I45" s="3"/>
    </row>
    <row r="46" spans="1:9" ht="14.4" x14ac:dyDescent="0.3">
      <c r="B46" s="30"/>
      <c r="C46" s="37"/>
      <c r="D46" s="256"/>
      <c r="E46" s="256"/>
      <c r="F46" s="256"/>
      <c r="G46" s="256"/>
      <c r="H46" s="3"/>
      <c r="I46" s="3"/>
    </row>
    <row r="47" spans="1:9" ht="14.4" x14ac:dyDescent="0.3">
      <c r="A47" s="241">
        <v>230</v>
      </c>
      <c r="B47" s="30" t="s">
        <v>374</v>
      </c>
      <c r="C47" s="37"/>
      <c r="D47" s="259">
        <f>+D31-D45</f>
        <v>0</v>
      </c>
      <c r="E47" s="259">
        <f t="shared" ref="E47:G47" si="7">+E31-E45</f>
        <v>0</v>
      </c>
      <c r="F47" s="259">
        <f t="shared" si="7"/>
        <v>0</v>
      </c>
      <c r="G47" s="259">
        <f t="shared" si="7"/>
        <v>0</v>
      </c>
      <c r="H47" s="3"/>
      <c r="I47" s="3"/>
    </row>
    <row r="48" spans="1:9" ht="14.4" x14ac:dyDescent="0.3">
      <c r="A48" s="241">
        <v>240</v>
      </c>
      <c r="B48" s="158" t="s">
        <v>59</v>
      </c>
      <c r="C48" s="37"/>
      <c r="D48" s="254">
        <f>SUM(E48:G48)</f>
        <v>0</v>
      </c>
      <c r="E48" s="247"/>
      <c r="F48" s="247"/>
      <c r="G48" s="247"/>
      <c r="H48" s="3"/>
      <c r="I48" s="3"/>
    </row>
    <row r="49" spans="1:9" ht="14.4" x14ac:dyDescent="0.3">
      <c r="A49" s="241">
        <v>250</v>
      </c>
      <c r="B49" s="158" t="s">
        <v>61</v>
      </c>
      <c r="C49" s="37"/>
      <c r="D49" s="254">
        <f>SUM(E49:G49)</f>
        <v>0</v>
      </c>
      <c r="E49" s="247"/>
      <c r="F49" s="247"/>
      <c r="G49" s="247"/>
      <c r="H49" s="3"/>
      <c r="I49" s="3"/>
    </row>
    <row r="50" spans="1:9" ht="15.75" customHeight="1" thickBot="1" x14ac:dyDescent="0.35">
      <c r="A50" s="241">
        <v>260</v>
      </c>
      <c r="B50" s="30" t="s">
        <v>373</v>
      </c>
      <c r="C50" s="37"/>
      <c r="D50" s="257">
        <f>+D47-D48-D49</f>
        <v>0</v>
      </c>
      <c r="E50" s="257">
        <f t="shared" ref="E50:G50" si="8">+E47-E48-E49</f>
        <v>0</v>
      </c>
      <c r="F50" s="257">
        <f t="shared" si="8"/>
        <v>0</v>
      </c>
      <c r="G50" s="257">
        <f t="shared" si="8"/>
        <v>0</v>
      </c>
      <c r="H50" s="3"/>
      <c r="I50" s="3"/>
    </row>
    <row r="51" spans="1:9" ht="15.75" customHeight="1" thickTop="1" x14ac:dyDescent="0.3">
      <c r="B51" s="30"/>
      <c r="C51" s="37"/>
      <c r="D51" s="25"/>
      <c r="E51" s="63"/>
      <c r="F51" s="63"/>
      <c r="G51" s="63"/>
      <c r="H51" s="3"/>
      <c r="I51" s="3"/>
    </row>
    <row r="52" spans="1:9" ht="14.4" x14ac:dyDescent="0.3">
      <c r="B52" s="30"/>
      <c r="C52" s="37"/>
      <c r="D52" s="25"/>
      <c r="E52" s="63"/>
      <c r="F52" s="63"/>
      <c r="G52" s="63"/>
      <c r="H52" s="3"/>
      <c r="I52" s="3"/>
    </row>
    <row r="53" spans="1:9" ht="14.4" x14ac:dyDescent="0.3">
      <c r="B53" s="30"/>
      <c r="C53" s="37"/>
      <c r="D53" s="55"/>
      <c r="E53" s="3"/>
      <c r="F53" s="3"/>
      <c r="G53" s="3"/>
      <c r="H53" s="3"/>
      <c r="I53" s="3"/>
    </row>
    <row r="54" spans="1:9" ht="14.4" x14ac:dyDescent="0.3">
      <c r="B54" s="30"/>
      <c r="C54" s="37"/>
      <c r="D54" s="55"/>
      <c r="E54" s="3"/>
      <c r="F54" s="3"/>
      <c r="G54" s="3"/>
      <c r="H54" s="3"/>
      <c r="I54" s="3"/>
    </row>
    <row r="55" spans="1:9" ht="14.4" x14ac:dyDescent="0.3">
      <c r="B55" s="30"/>
      <c r="C55" s="37"/>
      <c r="D55" s="55"/>
      <c r="E55" s="3"/>
      <c r="F55" s="3"/>
      <c r="G55" s="3"/>
      <c r="H55" s="3"/>
      <c r="I55" s="3"/>
    </row>
    <row r="56" spans="1:9" ht="14.4" x14ac:dyDescent="0.3">
      <c r="B56" s="50" t="s">
        <v>62</v>
      </c>
      <c r="C56" s="37"/>
      <c r="D56" s="55"/>
      <c r="E56" s="3"/>
      <c r="F56" s="3"/>
      <c r="G56" s="3"/>
      <c r="H56" s="3"/>
      <c r="I56" s="3"/>
    </row>
    <row r="57" spans="1:9" ht="14.4" x14ac:dyDescent="0.3">
      <c r="B57" s="30" t="s">
        <v>63</v>
      </c>
      <c r="C57" s="37"/>
      <c r="D57" s="55"/>
      <c r="E57" s="3"/>
      <c r="F57" s="3"/>
      <c r="G57" s="3"/>
      <c r="H57" s="3"/>
      <c r="I57" s="3"/>
    </row>
    <row r="58" spans="1:9" ht="14.4" x14ac:dyDescent="0.3">
      <c r="B58" s="30" t="s">
        <v>65</v>
      </c>
      <c r="C58" s="37"/>
      <c r="D58" s="55"/>
      <c r="E58" s="3"/>
      <c r="F58" s="3"/>
      <c r="G58" s="3"/>
      <c r="H58" s="3"/>
      <c r="I58" s="3"/>
    </row>
    <row r="59" spans="1:9" ht="14.4" x14ac:dyDescent="0.3">
      <c r="B59" s="223" t="s">
        <v>450</v>
      </c>
      <c r="C59" s="224"/>
      <c r="D59" s="225"/>
      <c r="E59" s="208"/>
      <c r="F59" s="208"/>
      <c r="G59" s="208"/>
      <c r="H59" s="3"/>
      <c r="I59" s="3"/>
    </row>
    <row r="60" spans="1:9" ht="14.4" x14ac:dyDescent="0.3">
      <c r="B60" s="275" t="s">
        <v>442</v>
      </c>
      <c r="C60" s="275" t="s">
        <v>465</v>
      </c>
      <c r="D60" s="225"/>
      <c r="E60" s="208"/>
      <c r="F60" s="208"/>
      <c r="G60" s="208"/>
      <c r="H60" s="3"/>
      <c r="I60" s="3"/>
    </row>
    <row r="61" spans="1:9" ht="14.4" x14ac:dyDescent="0.3">
      <c r="B61" s="276"/>
      <c r="C61" s="247"/>
      <c r="D61" s="225"/>
      <c r="E61" s="208"/>
      <c r="F61" s="208"/>
      <c r="G61" s="208"/>
      <c r="H61" s="3"/>
      <c r="I61" s="3"/>
    </row>
    <row r="62" spans="1:9" ht="14.4" x14ac:dyDescent="0.3">
      <c r="B62" s="276"/>
      <c r="C62" s="247"/>
      <c r="D62" s="225"/>
      <c r="E62" s="208"/>
      <c r="F62" s="208"/>
      <c r="G62" s="208"/>
      <c r="H62" s="3"/>
      <c r="I62" s="3"/>
    </row>
    <row r="63" spans="1:9" ht="14.4" x14ac:dyDescent="0.3">
      <c r="B63" s="276"/>
      <c r="C63" s="247"/>
      <c r="D63" s="225"/>
      <c r="E63" s="208"/>
      <c r="F63" s="208"/>
      <c r="G63" s="208"/>
      <c r="H63" s="3"/>
      <c r="I63" s="3"/>
    </row>
    <row r="64" spans="1:9" ht="14.4" x14ac:dyDescent="0.3">
      <c r="B64" s="276"/>
      <c r="C64" s="247"/>
      <c r="D64" s="225"/>
      <c r="E64" s="208"/>
      <c r="F64" s="208"/>
      <c r="G64" s="208"/>
      <c r="H64" s="3"/>
      <c r="I64" s="3"/>
    </row>
    <row r="65" spans="2:9" ht="14.4" x14ac:dyDescent="0.3">
      <c r="B65" s="276"/>
      <c r="C65" s="247"/>
      <c r="D65" s="225"/>
      <c r="E65" s="208"/>
      <c r="F65" s="208"/>
      <c r="G65" s="208"/>
      <c r="H65" s="3"/>
      <c r="I65" s="3"/>
    </row>
    <row r="66" spans="2:9" ht="14.4" x14ac:dyDescent="0.3">
      <c r="B66" s="276"/>
      <c r="C66" s="247"/>
      <c r="D66" s="225"/>
      <c r="E66" s="208"/>
      <c r="F66" s="208"/>
      <c r="G66" s="208"/>
      <c r="H66" s="3"/>
      <c r="I66" s="3"/>
    </row>
    <row r="67" spans="2:9" ht="14.4" x14ac:dyDescent="0.3">
      <c r="B67" s="276"/>
      <c r="C67" s="247"/>
      <c r="D67" s="225"/>
      <c r="E67" s="208"/>
      <c r="F67" s="208"/>
      <c r="G67" s="208"/>
      <c r="H67" s="3"/>
      <c r="I67" s="3"/>
    </row>
    <row r="68" spans="2:9" ht="14.4" x14ac:dyDescent="0.3">
      <c r="B68" s="276"/>
      <c r="C68" s="247"/>
      <c r="D68" s="225"/>
      <c r="E68" s="208"/>
      <c r="F68" s="208"/>
      <c r="G68" s="208"/>
      <c r="H68" s="3"/>
      <c r="I68" s="3"/>
    </row>
    <row r="69" spans="2:9" ht="14.4" x14ac:dyDescent="0.3">
      <c r="B69" s="276"/>
      <c r="C69" s="247"/>
      <c r="D69" s="225"/>
      <c r="E69" s="208"/>
      <c r="F69" s="208"/>
      <c r="G69" s="208"/>
      <c r="H69" s="3"/>
      <c r="I69" s="3"/>
    </row>
    <row r="70" spans="2:9" ht="14.4" x14ac:dyDescent="0.3">
      <c r="B70" s="276"/>
      <c r="C70" s="247"/>
      <c r="D70" s="225"/>
      <c r="E70" s="208"/>
      <c r="F70" s="208"/>
      <c r="G70" s="208"/>
      <c r="H70" s="3"/>
      <c r="I70" s="3"/>
    </row>
    <row r="71" spans="2:9" ht="14.4" x14ac:dyDescent="0.3">
      <c r="B71" s="277" t="s">
        <v>112</v>
      </c>
      <c r="C71" s="302">
        <f>SUM(C61:C70)</f>
        <v>0</v>
      </c>
      <c r="D71" s="225"/>
      <c r="E71" s="208"/>
      <c r="F71" s="208"/>
      <c r="G71" s="208"/>
      <c r="H71" s="3"/>
      <c r="I71" s="3"/>
    </row>
    <row r="72" spans="2:9" ht="14.4" x14ac:dyDescent="0.3">
      <c r="B72" s="223"/>
      <c r="C72" s="224"/>
      <c r="D72" s="225"/>
      <c r="E72" s="208"/>
      <c r="F72" s="208"/>
      <c r="G72" s="208"/>
      <c r="H72" s="3"/>
      <c r="I72" s="3"/>
    </row>
    <row r="73" spans="2:9" ht="14.4" x14ac:dyDescent="0.3">
      <c r="B73" s="223" t="s">
        <v>451</v>
      </c>
      <c r="C73" s="224"/>
      <c r="D73" s="225"/>
      <c r="E73" s="208"/>
      <c r="F73" s="208"/>
      <c r="G73" s="208"/>
      <c r="H73" s="3"/>
      <c r="I73" s="3"/>
    </row>
    <row r="74" spans="2:9" ht="14.4" x14ac:dyDescent="0.3">
      <c r="B74" s="275" t="s">
        <v>442</v>
      </c>
      <c r="C74" s="275" t="s">
        <v>465</v>
      </c>
      <c r="D74" s="225"/>
      <c r="E74" s="208"/>
      <c r="F74" s="208"/>
      <c r="G74" s="208"/>
      <c r="H74" s="3"/>
      <c r="I74" s="3"/>
    </row>
    <row r="75" spans="2:9" ht="14.4" x14ac:dyDescent="0.3">
      <c r="B75" s="276"/>
      <c r="C75" s="247"/>
      <c r="D75" s="225"/>
      <c r="E75" s="208"/>
      <c r="F75" s="208"/>
      <c r="G75" s="208"/>
      <c r="H75" s="3"/>
      <c r="I75" s="3"/>
    </row>
    <row r="76" spans="2:9" ht="14.4" x14ac:dyDescent="0.3">
      <c r="B76" s="276"/>
      <c r="C76" s="247"/>
      <c r="D76" s="225"/>
      <c r="E76" s="208"/>
      <c r="F76" s="208"/>
      <c r="G76" s="208"/>
      <c r="H76" s="3"/>
      <c r="I76" s="3"/>
    </row>
    <row r="77" spans="2:9" ht="14.4" x14ac:dyDescent="0.3">
      <c r="B77" s="276"/>
      <c r="C77" s="247"/>
      <c r="D77" s="225"/>
      <c r="E77" s="208"/>
      <c r="F77" s="208"/>
      <c r="G77" s="208"/>
      <c r="H77" s="3"/>
      <c r="I77" s="3"/>
    </row>
    <row r="78" spans="2:9" ht="14.4" x14ac:dyDescent="0.3">
      <c r="B78" s="276"/>
      <c r="C78" s="247"/>
      <c r="D78" s="53"/>
    </row>
    <row r="79" spans="2:9" ht="14.4" x14ac:dyDescent="0.3">
      <c r="B79" s="276"/>
      <c r="C79" s="247"/>
      <c r="D79" s="53"/>
    </row>
    <row r="80" spans="2:9" ht="14.4" x14ac:dyDescent="0.3">
      <c r="B80" s="276"/>
      <c r="C80" s="247"/>
      <c r="D80" s="53"/>
    </row>
    <row r="81" spans="2:4" ht="14.4" x14ac:dyDescent="0.3">
      <c r="B81" s="276"/>
      <c r="C81" s="247"/>
      <c r="D81" s="53"/>
    </row>
    <row r="82" spans="2:4" ht="14.4" x14ac:dyDescent="0.3">
      <c r="B82" s="276"/>
      <c r="C82" s="247"/>
      <c r="D82" s="53"/>
    </row>
    <row r="83" spans="2:4" ht="14.4" x14ac:dyDescent="0.3">
      <c r="B83" s="276"/>
      <c r="C83" s="247"/>
      <c r="D83" s="53"/>
    </row>
    <row r="84" spans="2:4" ht="14.4" x14ac:dyDescent="0.3">
      <c r="B84" s="276"/>
      <c r="C84" s="247"/>
      <c r="D84" s="53"/>
    </row>
    <row r="85" spans="2:4" ht="14.4" x14ac:dyDescent="0.3">
      <c r="B85" s="277" t="s">
        <v>112</v>
      </c>
      <c r="C85" s="302">
        <f>SUM(C75:C84)</f>
        <v>0</v>
      </c>
      <c r="D85" s="53"/>
    </row>
    <row r="86" spans="2:4" ht="14.4" x14ac:dyDescent="0.3">
      <c r="D86" s="53"/>
    </row>
    <row r="87" spans="2:4" ht="14.4" x14ac:dyDescent="0.3">
      <c r="D87" s="53"/>
    </row>
    <row r="88" spans="2:4" ht="14.4" x14ac:dyDescent="0.3">
      <c r="D88" s="53"/>
    </row>
    <row r="89" spans="2:4" ht="14.4" x14ac:dyDescent="0.3">
      <c r="D89" s="53"/>
    </row>
    <row r="90" spans="2:4" ht="14.4" x14ac:dyDescent="0.3">
      <c r="D90" s="53"/>
    </row>
    <row r="91" spans="2:4" ht="14.4" x14ac:dyDescent="0.3">
      <c r="D91" s="53"/>
    </row>
    <row r="92" spans="2:4" ht="14.4" x14ac:dyDescent="0.3">
      <c r="D92" s="53"/>
    </row>
    <row r="93" spans="2:4" ht="14.4" x14ac:dyDescent="0.3">
      <c r="D93" s="53"/>
    </row>
    <row r="94" spans="2:4" ht="14.4" x14ac:dyDescent="0.3">
      <c r="D94" s="53"/>
    </row>
    <row r="95" spans="2:4" ht="14.4" x14ac:dyDescent="0.3">
      <c r="D95" s="53"/>
    </row>
    <row r="96" spans="2:4" ht="14.4" x14ac:dyDescent="0.3">
      <c r="D96" s="53"/>
    </row>
    <row r="97" spans="4:4" ht="14.4" x14ac:dyDescent="0.3">
      <c r="D97" s="53"/>
    </row>
    <row r="98" spans="4:4" ht="14.4" x14ac:dyDescent="0.3">
      <c r="D98" s="53"/>
    </row>
    <row r="99" spans="4:4" ht="14.4" x14ac:dyDescent="0.3">
      <c r="D99" s="53"/>
    </row>
    <row r="100" spans="4:4" ht="14.4" x14ac:dyDescent="0.3">
      <c r="D100" s="53"/>
    </row>
    <row r="101" spans="4:4" ht="14.4" x14ac:dyDescent="0.3">
      <c r="D101" s="53"/>
    </row>
    <row r="102" spans="4:4" ht="14.4" x14ac:dyDescent="0.3">
      <c r="D102" s="53"/>
    </row>
    <row r="103" spans="4:4" ht="14.4" x14ac:dyDescent="0.3">
      <c r="D103" s="53"/>
    </row>
    <row r="104" spans="4:4" ht="14.4" x14ac:dyDescent="0.3">
      <c r="D104" s="53"/>
    </row>
    <row r="105" spans="4:4" ht="14.4" x14ac:dyDescent="0.3">
      <c r="D105" s="53"/>
    </row>
    <row r="106" spans="4:4" ht="14.4" x14ac:dyDescent="0.3">
      <c r="D106" s="53"/>
    </row>
    <row r="107" spans="4:4" ht="14.4" x14ac:dyDescent="0.3">
      <c r="D107" s="53"/>
    </row>
    <row r="108" spans="4:4" ht="14.4" x14ac:dyDescent="0.3">
      <c r="D108" s="53"/>
    </row>
    <row r="109" spans="4:4" ht="14.4" x14ac:dyDescent="0.3">
      <c r="D109" s="53"/>
    </row>
    <row r="110" spans="4:4" ht="14.4" x14ac:dyDescent="0.3">
      <c r="D110" s="53"/>
    </row>
    <row r="111" spans="4:4" ht="14.4" x14ac:dyDescent="0.3">
      <c r="D111" s="53"/>
    </row>
    <row r="112" spans="4:4" ht="14.4" x14ac:dyDescent="0.3">
      <c r="D112" s="53"/>
    </row>
    <row r="113" spans="4:4" ht="14.4" x14ac:dyDescent="0.3">
      <c r="D113" s="53"/>
    </row>
    <row r="114" spans="4:4" ht="14.4" x14ac:dyDescent="0.3">
      <c r="D114" s="53"/>
    </row>
    <row r="115" spans="4:4" ht="14.4" x14ac:dyDescent="0.3">
      <c r="D115" s="53"/>
    </row>
    <row r="116" spans="4:4" ht="14.4" x14ac:dyDescent="0.3">
      <c r="D116" s="53"/>
    </row>
    <row r="117" spans="4:4" ht="14.4" x14ac:dyDescent="0.3">
      <c r="D117" s="53"/>
    </row>
    <row r="118" spans="4:4" ht="14.4" x14ac:dyDescent="0.3">
      <c r="D118" s="53"/>
    </row>
    <row r="119" spans="4:4" ht="14.4" x14ac:dyDescent="0.3">
      <c r="D119" s="53"/>
    </row>
    <row r="120" spans="4:4" ht="14.4" x14ac:dyDescent="0.3">
      <c r="D120" s="53"/>
    </row>
    <row r="121" spans="4:4" ht="14.4" x14ac:dyDescent="0.3">
      <c r="D121" s="53"/>
    </row>
    <row r="122" spans="4:4" ht="14.4" x14ac:dyDescent="0.3">
      <c r="D122" s="53"/>
    </row>
    <row r="123" spans="4:4" ht="14.4" x14ac:dyDescent="0.3">
      <c r="D123" s="53"/>
    </row>
    <row r="124" spans="4:4" ht="14.4" x14ac:dyDescent="0.3">
      <c r="D124" s="53"/>
    </row>
    <row r="125" spans="4:4" ht="14.4" x14ac:dyDescent="0.3">
      <c r="D125" s="53"/>
    </row>
    <row r="126" spans="4:4" ht="14.4" x14ac:dyDescent="0.3">
      <c r="D126" s="53"/>
    </row>
    <row r="127" spans="4:4" ht="14.4" x14ac:dyDescent="0.3">
      <c r="D127" s="53"/>
    </row>
    <row r="128" spans="4:4" ht="14.4" x14ac:dyDescent="0.3">
      <c r="D128" s="53"/>
    </row>
    <row r="129" spans="4:4" ht="14.4" x14ac:dyDescent="0.3">
      <c r="D129" s="53"/>
    </row>
    <row r="130" spans="4:4" ht="14.4" x14ac:dyDescent="0.3">
      <c r="D130" s="53"/>
    </row>
    <row r="131" spans="4:4" ht="14.4" x14ac:dyDescent="0.3">
      <c r="D131" s="53"/>
    </row>
    <row r="132" spans="4:4" ht="14.4" x14ac:dyDescent="0.3">
      <c r="D132" s="53"/>
    </row>
    <row r="133" spans="4:4" ht="14.4" x14ac:dyDescent="0.3">
      <c r="D133" s="53"/>
    </row>
    <row r="134" spans="4:4" ht="14.4" x14ac:dyDescent="0.3">
      <c r="D134" s="53"/>
    </row>
    <row r="135" spans="4:4" ht="14.4" x14ac:dyDescent="0.3">
      <c r="D135" s="53"/>
    </row>
    <row r="136" spans="4:4" ht="14.4" x14ac:dyDescent="0.3">
      <c r="D136" s="53"/>
    </row>
    <row r="137" spans="4:4" ht="14.4" x14ac:dyDescent="0.3">
      <c r="D137" s="53"/>
    </row>
    <row r="138" spans="4:4" ht="14.4" x14ac:dyDescent="0.3">
      <c r="D138" s="53"/>
    </row>
    <row r="139" spans="4:4" ht="14.4" x14ac:dyDescent="0.3">
      <c r="D139" s="53"/>
    </row>
    <row r="140" spans="4:4" ht="14.4" x14ac:dyDescent="0.3">
      <c r="D140" s="53"/>
    </row>
    <row r="141" spans="4:4" ht="14.4" x14ac:dyDescent="0.3">
      <c r="D141" s="53"/>
    </row>
    <row r="142" spans="4:4" ht="14.4" x14ac:dyDescent="0.3">
      <c r="D142" s="53"/>
    </row>
    <row r="143" spans="4:4" ht="14.4" x14ac:dyDescent="0.3">
      <c r="D143" s="53"/>
    </row>
    <row r="144" spans="4:4" ht="14.4" x14ac:dyDescent="0.3">
      <c r="D144" s="53"/>
    </row>
    <row r="145" spans="4:4" ht="14.4" x14ac:dyDescent="0.3">
      <c r="D145" s="53"/>
    </row>
    <row r="146" spans="4:4" ht="14.4" x14ac:dyDescent="0.3">
      <c r="D146" s="53"/>
    </row>
    <row r="147" spans="4:4" ht="14.4" x14ac:dyDescent="0.3">
      <c r="D147" s="53"/>
    </row>
    <row r="148" spans="4:4" ht="14.4" x14ac:dyDescent="0.3">
      <c r="D148" s="53"/>
    </row>
    <row r="149" spans="4:4" ht="14.4" x14ac:dyDescent="0.3">
      <c r="D149" s="53"/>
    </row>
    <row r="150" spans="4:4" ht="14.4" x14ac:dyDescent="0.3">
      <c r="D150" s="53"/>
    </row>
    <row r="151" spans="4:4" ht="14.4" x14ac:dyDescent="0.3">
      <c r="D151" s="53"/>
    </row>
    <row r="152" spans="4:4" ht="14.4" x14ac:dyDescent="0.3">
      <c r="D152" s="53"/>
    </row>
    <row r="153" spans="4:4" ht="14.4" x14ac:dyDescent="0.3">
      <c r="D153" s="53"/>
    </row>
    <row r="154" spans="4:4" ht="14.4" x14ac:dyDescent="0.3">
      <c r="D154" s="53"/>
    </row>
    <row r="155" spans="4:4" ht="14.4" x14ac:dyDescent="0.3">
      <c r="D155" s="53"/>
    </row>
    <row r="156" spans="4:4" ht="14.4" x14ac:dyDescent="0.3">
      <c r="D156" s="53"/>
    </row>
    <row r="157" spans="4:4" ht="14.4" x14ac:dyDescent="0.3">
      <c r="D157" s="53"/>
    </row>
    <row r="158" spans="4:4" ht="14.4" x14ac:dyDescent="0.3">
      <c r="D158" s="53"/>
    </row>
    <row r="159" spans="4:4" ht="14.4" x14ac:dyDescent="0.3">
      <c r="D159" s="53"/>
    </row>
    <row r="160" spans="4:4" ht="14.4" x14ac:dyDescent="0.3">
      <c r="D160" s="53"/>
    </row>
    <row r="161" spans="4:4" ht="14.4" x14ac:dyDescent="0.3">
      <c r="D161" s="53"/>
    </row>
    <row r="162" spans="4:4" ht="14.4" x14ac:dyDescent="0.3">
      <c r="D162" s="53"/>
    </row>
    <row r="163" spans="4:4" ht="14.4" x14ac:dyDescent="0.3">
      <c r="D163" s="53"/>
    </row>
    <row r="164" spans="4:4" ht="14.4" x14ac:dyDescent="0.3">
      <c r="D164" s="53"/>
    </row>
    <row r="165" spans="4:4" ht="14.4" x14ac:dyDescent="0.3">
      <c r="D165" s="53"/>
    </row>
    <row r="166" spans="4:4" ht="14.4" x14ac:dyDescent="0.3">
      <c r="D166" s="53"/>
    </row>
    <row r="167" spans="4:4" ht="14.4" x14ac:dyDescent="0.3">
      <c r="D167" s="53"/>
    </row>
    <row r="168" spans="4:4" ht="14.4" x14ac:dyDescent="0.3">
      <c r="D168" s="53"/>
    </row>
    <row r="169" spans="4:4" ht="14.4" x14ac:dyDescent="0.3">
      <c r="D169" s="53"/>
    </row>
    <row r="170" spans="4:4" ht="14.4" x14ac:dyDescent="0.3">
      <c r="D170" s="53"/>
    </row>
    <row r="171" spans="4:4" ht="14.4" x14ac:dyDescent="0.3">
      <c r="D171" s="53"/>
    </row>
    <row r="172" spans="4:4" ht="14.4" x14ac:dyDescent="0.3">
      <c r="D172" s="53"/>
    </row>
    <row r="173" spans="4:4" ht="14.4" x14ac:dyDescent="0.3">
      <c r="D173" s="53"/>
    </row>
    <row r="174" spans="4:4" ht="14.4" x14ac:dyDescent="0.3">
      <c r="D174" s="53"/>
    </row>
    <row r="175" spans="4:4" ht="14.4" x14ac:dyDescent="0.3">
      <c r="D175" s="53"/>
    </row>
    <row r="176" spans="4:4" ht="14.4" x14ac:dyDescent="0.3">
      <c r="D176" s="53"/>
    </row>
    <row r="177" spans="4:4" ht="14.4" x14ac:dyDescent="0.3">
      <c r="D177" s="53"/>
    </row>
    <row r="178" spans="4:4" ht="14.4" x14ac:dyDescent="0.3">
      <c r="D178" s="53"/>
    </row>
    <row r="179" spans="4:4" ht="14.4" x14ac:dyDescent="0.3">
      <c r="D179" s="53"/>
    </row>
    <row r="180" spans="4:4" ht="14.4" x14ac:dyDescent="0.3">
      <c r="D180" s="53"/>
    </row>
    <row r="181" spans="4:4" ht="14.4" x14ac:dyDescent="0.3">
      <c r="D181" s="53"/>
    </row>
    <row r="182" spans="4:4" ht="14.4" x14ac:dyDescent="0.3">
      <c r="D182" s="53"/>
    </row>
    <row r="183" spans="4:4" ht="14.4" x14ac:dyDescent="0.3">
      <c r="D183" s="53"/>
    </row>
    <row r="184" spans="4:4" ht="14.4" x14ac:dyDescent="0.3">
      <c r="D184" s="53"/>
    </row>
    <row r="185" spans="4:4" ht="14.4" x14ac:dyDescent="0.3">
      <c r="D185" s="53"/>
    </row>
    <row r="186" spans="4:4" ht="14.4" x14ac:dyDescent="0.3">
      <c r="D186" s="53"/>
    </row>
    <row r="187" spans="4:4" ht="14.4" x14ac:dyDescent="0.3">
      <c r="D187" s="53"/>
    </row>
    <row r="188" spans="4:4" ht="14.4" x14ac:dyDescent="0.3">
      <c r="D188" s="53"/>
    </row>
    <row r="189" spans="4:4" ht="14.4" x14ac:dyDescent="0.3">
      <c r="D189" s="53"/>
    </row>
    <row r="190" spans="4:4" ht="14.4" x14ac:dyDescent="0.3">
      <c r="D190" s="53"/>
    </row>
    <row r="191" spans="4:4" ht="14.4" x14ac:dyDescent="0.3">
      <c r="D191" s="53"/>
    </row>
    <row r="192" spans="4:4" ht="14.4" x14ac:dyDescent="0.3">
      <c r="D192" s="53"/>
    </row>
    <row r="193" spans="4:4" ht="14.4" x14ac:dyDescent="0.3">
      <c r="D193" s="53"/>
    </row>
    <row r="194" spans="4:4" ht="14.4" x14ac:dyDescent="0.3">
      <c r="D194" s="53"/>
    </row>
    <row r="195" spans="4:4" ht="14.4" x14ac:dyDescent="0.3">
      <c r="D195" s="53"/>
    </row>
    <row r="196" spans="4:4" ht="14.4" x14ac:dyDescent="0.3">
      <c r="D196" s="53"/>
    </row>
    <row r="197" spans="4:4" ht="14.4" x14ac:dyDescent="0.3">
      <c r="D197" s="53"/>
    </row>
    <row r="198" spans="4:4" ht="14.4" x14ac:dyDescent="0.3">
      <c r="D198" s="53"/>
    </row>
    <row r="199" spans="4:4" ht="14.4" x14ac:dyDescent="0.3">
      <c r="D199" s="53"/>
    </row>
    <row r="200" spans="4:4" ht="14.4" x14ac:dyDescent="0.3">
      <c r="D200" s="53"/>
    </row>
    <row r="201" spans="4:4" ht="14.4" x14ac:dyDescent="0.3">
      <c r="D201" s="53"/>
    </row>
    <row r="202" spans="4:4" ht="14.4" x14ac:dyDescent="0.3">
      <c r="D202" s="53"/>
    </row>
    <row r="203" spans="4:4" ht="14.4" x14ac:dyDescent="0.3">
      <c r="D203" s="53"/>
    </row>
    <row r="204" spans="4:4" ht="14.4" x14ac:dyDescent="0.3">
      <c r="D204" s="53"/>
    </row>
    <row r="205" spans="4:4" ht="14.4" x14ac:dyDescent="0.3">
      <c r="D205" s="53"/>
    </row>
    <row r="206" spans="4:4" ht="14.4" x14ac:dyDescent="0.3">
      <c r="D206" s="53"/>
    </row>
    <row r="207" spans="4:4" ht="14.4" x14ac:dyDescent="0.3">
      <c r="D207" s="53"/>
    </row>
    <row r="208" spans="4:4" ht="14.4" x14ac:dyDescent="0.3">
      <c r="D208" s="53"/>
    </row>
    <row r="209" spans="4:4" ht="14.4" x14ac:dyDescent="0.3">
      <c r="D209" s="53"/>
    </row>
    <row r="210" spans="4:4" ht="14.4" x14ac:dyDescent="0.3">
      <c r="D210" s="53"/>
    </row>
    <row r="211" spans="4:4" ht="14.4" x14ac:dyDescent="0.3">
      <c r="D211" s="53"/>
    </row>
    <row r="212" spans="4:4" ht="14.4" x14ac:dyDescent="0.3">
      <c r="D212" s="53"/>
    </row>
    <row r="213" spans="4:4" ht="14.4" x14ac:dyDescent="0.3">
      <c r="D213" s="53"/>
    </row>
    <row r="214" spans="4:4" ht="14.4" x14ac:dyDescent="0.3">
      <c r="D214" s="53"/>
    </row>
    <row r="215" spans="4:4" ht="14.4" x14ac:dyDescent="0.3">
      <c r="D215" s="53"/>
    </row>
    <row r="216" spans="4:4" ht="14.4" x14ac:dyDescent="0.3">
      <c r="D216" s="53"/>
    </row>
    <row r="217" spans="4:4" ht="14.4" x14ac:dyDescent="0.3">
      <c r="D217" s="53"/>
    </row>
    <row r="218" spans="4:4" ht="14.4" x14ac:dyDescent="0.3">
      <c r="D218" s="53"/>
    </row>
    <row r="219" spans="4:4" ht="14.4" x14ac:dyDescent="0.3">
      <c r="D219" s="53"/>
    </row>
    <row r="220" spans="4:4" ht="14.4" x14ac:dyDescent="0.3">
      <c r="D220" s="53"/>
    </row>
    <row r="221" spans="4:4" ht="14.4" x14ac:dyDescent="0.3">
      <c r="D221" s="53"/>
    </row>
    <row r="222" spans="4:4" ht="14.4" x14ac:dyDescent="0.3">
      <c r="D222" s="53"/>
    </row>
    <row r="223" spans="4:4" ht="14.4" x14ac:dyDescent="0.3">
      <c r="D223" s="53"/>
    </row>
    <row r="224" spans="4:4" ht="14.4" x14ac:dyDescent="0.3">
      <c r="D224" s="53"/>
    </row>
    <row r="225" spans="4:4" ht="14.4" x14ac:dyDescent="0.3">
      <c r="D225" s="53"/>
    </row>
    <row r="226" spans="4:4" ht="14.4" x14ac:dyDescent="0.3">
      <c r="D226" s="53"/>
    </row>
    <row r="227" spans="4:4" ht="14.4" x14ac:dyDescent="0.3">
      <c r="D227" s="53"/>
    </row>
    <row r="228" spans="4:4" ht="14.4" x14ac:dyDescent="0.3">
      <c r="D228" s="53"/>
    </row>
    <row r="229" spans="4:4" ht="14.4" x14ac:dyDescent="0.3">
      <c r="D229" s="53"/>
    </row>
    <row r="230" spans="4:4" ht="14.4" x14ac:dyDescent="0.3">
      <c r="D230" s="53"/>
    </row>
    <row r="231" spans="4:4" ht="14.4" x14ac:dyDescent="0.3">
      <c r="D231" s="53"/>
    </row>
    <row r="232" spans="4:4" ht="14.4" x14ac:dyDescent="0.3">
      <c r="D232" s="53"/>
    </row>
    <row r="233" spans="4:4" ht="14.4" x14ac:dyDescent="0.3">
      <c r="D233" s="53"/>
    </row>
    <row r="234" spans="4:4" ht="14.4" x14ac:dyDescent="0.3">
      <c r="D234" s="53"/>
    </row>
    <row r="235" spans="4:4" ht="14.4" x14ac:dyDescent="0.3">
      <c r="D235" s="53"/>
    </row>
    <row r="236" spans="4:4" ht="14.4" x14ac:dyDescent="0.3">
      <c r="D236" s="53"/>
    </row>
    <row r="237" spans="4:4" ht="14.4" x14ac:dyDescent="0.3">
      <c r="D237" s="53"/>
    </row>
    <row r="238" spans="4:4" ht="14.4" x14ac:dyDescent="0.3">
      <c r="D238" s="53"/>
    </row>
    <row r="239" spans="4:4" ht="14.4" x14ac:dyDescent="0.3">
      <c r="D239" s="53"/>
    </row>
    <row r="240" spans="4:4" ht="14.4" x14ac:dyDescent="0.3">
      <c r="D240" s="53"/>
    </row>
    <row r="241" spans="4:4" ht="14.4" x14ac:dyDescent="0.3">
      <c r="D241" s="53"/>
    </row>
    <row r="242" spans="4:4" ht="14.4" x14ac:dyDescent="0.3">
      <c r="D242" s="53"/>
    </row>
    <row r="243" spans="4:4" ht="14.4" x14ac:dyDescent="0.3">
      <c r="D243" s="53"/>
    </row>
    <row r="244" spans="4:4" ht="14.4" x14ac:dyDescent="0.3">
      <c r="D244" s="53"/>
    </row>
    <row r="245" spans="4:4" ht="14.4" x14ac:dyDescent="0.3">
      <c r="D245" s="53"/>
    </row>
    <row r="246" spans="4:4" ht="14.4" x14ac:dyDescent="0.3">
      <c r="D246" s="53"/>
    </row>
    <row r="247" spans="4:4" ht="14.4" x14ac:dyDescent="0.3">
      <c r="D247" s="53"/>
    </row>
    <row r="248" spans="4:4" ht="14.4" x14ac:dyDescent="0.3">
      <c r="D248" s="53"/>
    </row>
    <row r="249" spans="4:4" ht="14.4" x14ac:dyDescent="0.3">
      <c r="D249" s="53"/>
    </row>
    <row r="250" spans="4:4" ht="14.4" x14ac:dyDescent="0.3">
      <c r="D250" s="53"/>
    </row>
    <row r="251" spans="4:4" ht="14.4" x14ac:dyDescent="0.3">
      <c r="D251" s="53"/>
    </row>
    <row r="252" spans="4:4" ht="14.4" x14ac:dyDescent="0.3">
      <c r="D252" s="53"/>
    </row>
    <row r="253" spans="4:4" ht="14.4" x14ac:dyDescent="0.3">
      <c r="D253" s="53"/>
    </row>
    <row r="254" spans="4:4" ht="14.4" x14ac:dyDescent="0.3">
      <c r="D254" s="53"/>
    </row>
    <row r="255" spans="4:4" ht="14.4" x14ac:dyDescent="0.3">
      <c r="D255" s="53"/>
    </row>
    <row r="256" spans="4:4" ht="14.4" x14ac:dyDescent="0.3">
      <c r="D256" s="53"/>
    </row>
    <row r="257" spans="4:4" ht="14.4" x14ac:dyDescent="0.3">
      <c r="D257" s="53"/>
    </row>
    <row r="258" spans="4:4" ht="14.4" x14ac:dyDescent="0.3">
      <c r="D258" s="53"/>
    </row>
    <row r="259" spans="4:4" ht="14.4" x14ac:dyDescent="0.3">
      <c r="D259" s="53"/>
    </row>
    <row r="260" spans="4:4" ht="14.4" x14ac:dyDescent="0.3">
      <c r="D260" s="53"/>
    </row>
    <row r="261" spans="4:4" ht="14.4" x14ac:dyDescent="0.3">
      <c r="D261" s="53"/>
    </row>
    <row r="262" spans="4:4" ht="14.4" x14ac:dyDescent="0.3">
      <c r="D262" s="53"/>
    </row>
    <row r="263" spans="4:4" ht="14.4" x14ac:dyDescent="0.3">
      <c r="D263" s="53"/>
    </row>
    <row r="264" spans="4:4" ht="14.4" x14ac:dyDescent="0.3">
      <c r="D264" s="53"/>
    </row>
    <row r="265" spans="4:4" ht="14.4" x14ac:dyDescent="0.3">
      <c r="D265" s="53"/>
    </row>
    <row r="266" spans="4:4" ht="14.4" x14ac:dyDescent="0.3">
      <c r="D266" s="53"/>
    </row>
    <row r="267" spans="4:4" ht="14.4" x14ac:dyDescent="0.3">
      <c r="D267" s="53"/>
    </row>
    <row r="268" spans="4:4" ht="14.4" x14ac:dyDescent="0.3">
      <c r="D268" s="53"/>
    </row>
    <row r="269" spans="4:4" ht="14.4" x14ac:dyDescent="0.3">
      <c r="D269" s="53"/>
    </row>
    <row r="270" spans="4:4" ht="14.4" x14ac:dyDescent="0.3">
      <c r="D270" s="53"/>
    </row>
    <row r="271" spans="4:4" ht="14.4" x14ac:dyDescent="0.3">
      <c r="D271" s="53"/>
    </row>
    <row r="272" spans="4:4" ht="14.4" x14ac:dyDescent="0.3">
      <c r="D272" s="53"/>
    </row>
    <row r="273" spans="4:4" ht="14.4" x14ac:dyDescent="0.3">
      <c r="D273" s="53"/>
    </row>
    <row r="274" spans="4:4" ht="14.4" x14ac:dyDescent="0.3">
      <c r="D274" s="53"/>
    </row>
    <row r="275" spans="4:4" ht="14.4" x14ac:dyDescent="0.3">
      <c r="D275" s="53"/>
    </row>
    <row r="276" spans="4:4" ht="14.4" x14ac:dyDescent="0.3">
      <c r="D276" s="53"/>
    </row>
    <row r="277" spans="4:4" ht="14.4" x14ac:dyDescent="0.3">
      <c r="D277" s="53"/>
    </row>
    <row r="278" spans="4:4" ht="14.4" x14ac:dyDescent="0.3">
      <c r="D278" s="53"/>
    </row>
    <row r="279" spans="4:4" ht="14.4" x14ac:dyDescent="0.3">
      <c r="D279" s="53"/>
    </row>
    <row r="280" spans="4:4" ht="14.4" x14ac:dyDescent="0.3">
      <c r="D280" s="53"/>
    </row>
    <row r="281" spans="4:4" ht="14.4" x14ac:dyDescent="0.3">
      <c r="D281" s="53"/>
    </row>
    <row r="282" spans="4:4" ht="14.4" x14ac:dyDescent="0.3">
      <c r="D282" s="53"/>
    </row>
    <row r="283" spans="4:4" ht="14.4" x14ac:dyDescent="0.3">
      <c r="D283" s="53"/>
    </row>
    <row r="284" spans="4:4" ht="14.4" x14ac:dyDescent="0.3">
      <c r="D284" s="53"/>
    </row>
    <row r="285" spans="4:4" ht="14.4" x14ac:dyDescent="0.3">
      <c r="D285" s="53"/>
    </row>
    <row r="286" spans="4:4" ht="14.4" x14ac:dyDescent="0.3">
      <c r="D286" s="53"/>
    </row>
    <row r="287" spans="4:4" ht="14.4" x14ac:dyDescent="0.3">
      <c r="D287" s="53"/>
    </row>
    <row r="288" spans="4:4" ht="14.4" x14ac:dyDescent="0.3">
      <c r="D288" s="53"/>
    </row>
    <row r="289" spans="4:4" ht="14.4" x14ac:dyDescent="0.3">
      <c r="D289" s="53"/>
    </row>
    <row r="290" spans="4:4" ht="14.4" x14ac:dyDescent="0.3">
      <c r="D290" s="53"/>
    </row>
    <row r="291" spans="4:4" ht="14.4" x14ac:dyDescent="0.3">
      <c r="D291" s="53"/>
    </row>
    <row r="292" spans="4:4" ht="14.4" x14ac:dyDescent="0.3">
      <c r="D292" s="53"/>
    </row>
    <row r="293" spans="4:4" ht="14.4" x14ac:dyDescent="0.3">
      <c r="D293" s="53"/>
    </row>
    <row r="294" spans="4:4" ht="14.4" x14ac:dyDescent="0.3">
      <c r="D294" s="53"/>
    </row>
    <row r="295" spans="4:4" ht="14.4" x14ac:dyDescent="0.3">
      <c r="D295" s="53"/>
    </row>
    <row r="296" spans="4:4" ht="14.4" x14ac:dyDescent="0.3">
      <c r="D296" s="53"/>
    </row>
    <row r="297" spans="4:4" ht="14.4" x14ac:dyDescent="0.3">
      <c r="D297" s="53"/>
    </row>
    <row r="298" spans="4:4" ht="14.4" x14ac:dyDescent="0.3">
      <c r="D298" s="53"/>
    </row>
    <row r="299" spans="4:4" ht="14.4" x14ac:dyDescent="0.3">
      <c r="D299" s="53"/>
    </row>
    <row r="300" spans="4:4" ht="14.4" x14ac:dyDescent="0.3">
      <c r="D300" s="53"/>
    </row>
    <row r="301" spans="4:4" ht="14.4" x14ac:dyDescent="0.3">
      <c r="D301" s="53"/>
    </row>
    <row r="302" spans="4:4" ht="14.4" x14ac:dyDescent="0.3">
      <c r="D302" s="53"/>
    </row>
    <row r="303" spans="4:4" ht="14.4" x14ac:dyDescent="0.3">
      <c r="D303" s="53"/>
    </row>
    <row r="304" spans="4:4" ht="14.4" x14ac:dyDescent="0.3">
      <c r="D304" s="53"/>
    </row>
    <row r="305" spans="4:4" ht="14.4" x14ac:dyDescent="0.3">
      <c r="D305" s="53"/>
    </row>
    <row r="306" spans="4:4" ht="14.4" x14ac:dyDescent="0.3">
      <c r="D306" s="53"/>
    </row>
    <row r="307" spans="4:4" ht="14.4" x14ac:dyDescent="0.3">
      <c r="D307" s="53"/>
    </row>
    <row r="308" spans="4:4" ht="14.4" x14ac:dyDescent="0.3">
      <c r="D308" s="53"/>
    </row>
    <row r="309" spans="4:4" ht="14.4" x14ac:dyDescent="0.3">
      <c r="D309" s="53"/>
    </row>
    <row r="310" spans="4:4" ht="14.4" x14ac:dyDescent="0.3">
      <c r="D310" s="53"/>
    </row>
    <row r="311" spans="4:4" ht="14.4" x14ac:dyDescent="0.3">
      <c r="D311" s="53"/>
    </row>
    <row r="312" spans="4:4" ht="14.4" x14ac:dyDescent="0.3">
      <c r="D312" s="53"/>
    </row>
    <row r="313" spans="4:4" ht="14.4" x14ac:dyDescent="0.3">
      <c r="D313" s="53"/>
    </row>
    <row r="314" spans="4:4" ht="14.4" x14ac:dyDescent="0.3">
      <c r="D314" s="53"/>
    </row>
    <row r="315" spans="4:4" ht="14.4" x14ac:dyDescent="0.3">
      <c r="D315" s="53"/>
    </row>
    <row r="316" spans="4:4" ht="14.4" x14ac:dyDescent="0.3">
      <c r="D316" s="53"/>
    </row>
    <row r="317" spans="4:4" ht="14.4" x14ac:dyDescent="0.3">
      <c r="D317" s="53"/>
    </row>
    <row r="318" spans="4:4" ht="14.4" x14ac:dyDescent="0.3">
      <c r="D318" s="53"/>
    </row>
    <row r="319" spans="4:4" ht="14.4" x14ac:dyDescent="0.3">
      <c r="D319" s="53"/>
    </row>
    <row r="320" spans="4:4" ht="14.4" x14ac:dyDescent="0.3">
      <c r="D320" s="53"/>
    </row>
    <row r="321" spans="4:4" ht="14.4" x14ac:dyDescent="0.3">
      <c r="D321" s="53"/>
    </row>
    <row r="322" spans="4:4" ht="14.4" x14ac:dyDescent="0.3">
      <c r="D322" s="53"/>
    </row>
    <row r="323" spans="4:4" ht="14.4" x14ac:dyDescent="0.3">
      <c r="D323" s="53"/>
    </row>
    <row r="324" spans="4:4" ht="14.4" x14ac:dyDescent="0.3">
      <c r="D324" s="53"/>
    </row>
    <row r="325" spans="4:4" ht="14.4" x14ac:dyDescent="0.3">
      <c r="D325" s="53"/>
    </row>
    <row r="326" spans="4:4" ht="14.4" x14ac:dyDescent="0.3">
      <c r="D326" s="53"/>
    </row>
    <row r="327" spans="4:4" ht="14.4" x14ac:dyDescent="0.3">
      <c r="D327" s="53"/>
    </row>
    <row r="328" spans="4:4" ht="14.4" x14ac:dyDescent="0.3">
      <c r="D328" s="53"/>
    </row>
    <row r="329" spans="4:4" ht="14.4" x14ac:dyDescent="0.3">
      <c r="D329" s="53"/>
    </row>
    <row r="330" spans="4:4" ht="14.4" x14ac:dyDescent="0.3">
      <c r="D330" s="53"/>
    </row>
    <row r="331" spans="4:4" ht="14.4" x14ac:dyDescent="0.3">
      <c r="D331" s="53"/>
    </row>
    <row r="332" spans="4:4" ht="14.4" x14ac:dyDescent="0.3">
      <c r="D332" s="53"/>
    </row>
    <row r="333" spans="4:4" ht="14.4" x14ac:dyDescent="0.3">
      <c r="D333" s="53"/>
    </row>
    <row r="334" spans="4:4" ht="14.4" x14ac:dyDescent="0.3">
      <c r="D334" s="53"/>
    </row>
    <row r="335" spans="4:4" ht="14.4" x14ac:dyDescent="0.3">
      <c r="D335" s="53"/>
    </row>
    <row r="336" spans="4:4" ht="14.4" x14ac:dyDescent="0.3">
      <c r="D336" s="53"/>
    </row>
    <row r="337" spans="4:4" ht="14.4" x14ac:dyDescent="0.3">
      <c r="D337" s="53"/>
    </row>
    <row r="338" spans="4:4" ht="14.4" x14ac:dyDescent="0.3">
      <c r="D338" s="53"/>
    </row>
    <row r="339" spans="4:4" ht="14.4" x14ac:dyDescent="0.3">
      <c r="D339" s="53"/>
    </row>
    <row r="340" spans="4:4" ht="14.4" x14ac:dyDescent="0.3">
      <c r="D340" s="53"/>
    </row>
    <row r="341" spans="4:4" ht="14.4" x14ac:dyDescent="0.3">
      <c r="D341" s="53"/>
    </row>
    <row r="342" spans="4:4" ht="14.4" x14ac:dyDescent="0.3">
      <c r="D342" s="53"/>
    </row>
    <row r="343" spans="4:4" ht="14.4" x14ac:dyDescent="0.3">
      <c r="D343" s="53"/>
    </row>
    <row r="344" spans="4:4" ht="14.4" x14ac:dyDescent="0.3">
      <c r="D344" s="53"/>
    </row>
    <row r="345" spans="4:4" ht="14.4" x14ac:dyDescent="0.3">
      <c r="D345" s="53"/>
    </row>
    <row r="346" spans="4:4" ht="14.4" x14ac:dyDescent="0.3">
      <c r="D346" s="53"/>
    </row>
    <row r="347" spans="4:4" ht="14.4" x14ac:dyDescent="0.3">
      <c r="D347" s="53"/>
    </row>
    <row r="348" spans="4:4" ht="14.4" x14ac:dyDescent="0.3">
      <c r="D348" s="53"/>
    </row>
    <row r="349" spans="4:4" ht="14.4" x14ac:dyDescent="0.3">
      <c r="D349" s="53"/>
    </row>
    <row r="350" spans="4:4" ht="14.4" x14ac:dyDescent="0.3">
      <c r="D350" s="53"/>
    </row>
    <row r="351" spans="4:4" ht="14.4" x14ac:dyDescent="0.3">
      <c r="D351" s="53"/>
    </row>
    <row r="352" spans="4:4" ht="14.4" x14ac:dyDescent="0.3">
      <c r="D352" s="53"/>
    </row>
    <row r="353" spans="4:4" ht="14.4" x14ac:dyDescent="0.3">
      <c r="D353" s="53"/>
    </row>
    <row r="354" spans="4:4" ht="14.4" x14ac:dyDescent="0.3">
      <c r="D354" s="53"/>
    </row>
    <row r="355" spans="4:4" ht="14.4" x14ac:dyDescent="0.3">
      <c r="D355" s="53"/>
    </row>
    <row r="356" spans="4:4" ht="14.4" x14ac:dyDescent="0.3">
      <c r="D356" s="53"/>
    </row>
    <row r="357" spans="4:4" ht="14.4" x14ac:dyDescent="0.3">
      <c r="D357" s="53"/>
    </row>
    <row r="358" spans="4:4" ht="14.4" x14ac:dyDescent="0.3">
      <c r="D358" s="53"/>
    </row>
    <row r="359" spans="4:4" ht="14.4" x14ac:dyDescent="0.3">
      <c r="D359" s="53"/>
    </row>
    <row r="360" spans="4:4" ht="14.4" x14ac:dyDescent="0.3">
      <c r="D360" s="53"/>
    </row>
    <row r="361" spans="4:4" ht="14.4" x14ac:dyDescent="0.3">
      <c r="D361" s="53"/>
    </row>
    <row r="362" spans="4:4" ht="14.4" x14ac:dyDescent="0.3">
      <c r="D362" s="53"/>
    </row>
    <row r="363" spans="4:4" ht="14.4" x14ac:dyDescent="0.3">
      <c r="D363" s="53"/>
    </row>
    <row r="364" spans="4:4" ht="14.4" x14ac:dyDescent="0.3">
      <c r="D364" s="53"/>
    </row>
    <row r="365" spans="4:4" ht="14.4" x14ac:dyDescent="0.3">
      <c r="D365" s="53"/>
    </row>
    <row r="366" spans="4:4" ht="14.4" x14ac:dyDescent="0.3">
      <c r="D366" s="53"/>
    </row>
    <row r="367" spans="4:4" ht="14.4" x14ac:dyDescent="0.3">
      <c r="D367" s="53"/>
    </row>
    <row r="368" spans="4:4" ht="14.4" x14ac:dyDescent="0.3">
      <c r="D368" s="53"/>
    </row>
    <row r="369" spans="4:4" ht="14.4" x14ac:dyDescent="0.3">
      <c r="D369" s="53"/>
    </row>
    <row r="370" spans="4:4" ht="14.4" x14ac:dyDescent="0.3">
      <c r="D370" s="53"/>
    </row>
    <row r="371" spans="4:4" ht="14.4" x14ac:dyDescent="0.3">
      <c r="D371" s="53"/>
    </row>
    <row r="372" spans="4:4" ht="14.4" x14ac:dyDescent="0.3">
      <c r="D372" s="53"/>
    </row>
    <row r="373" spans="4:4" ht="14.4" x14ac:dyDescent="0.3">
      <c r="D373" s="53"/>
    </row>
    <row r="374" spans="4:4" ht="14.4" x14ac:dyDescent="0.3">
      <c r="D374" s="53"/>
    </row>
    <row r="375" spans="4:4" ht="14.4" x14ac:dyDescent="0.3">
      <c r="D375" s="53"/>
    </row>
    <row r="376" spans="4:4" ht="14.4" x14ac:dyDescent="0.3">
      <c r="D376" s="53"/>
    </row>
    <row r="377" spans="4:4" ht="14.4" x14ac:dyDescent="0.3">
      <c r="D377" s="53"/>
    </row>
    <row r="378" spans="4:4" ht="14.4" x14ac:dyDescent="0.3">
      <c r="D378" s="53"/>
    </row>
    <row r="379" spans="4:4" ht="14.4" x14ac:dyDescent="0.3">
      <c r="D379" s="53"/>
    </row>
    <row r="380" spans="4:4" ht="14.4" x14ac:dyDescent="0.3">
      <c r="D380" s="53"/>
    </row>
    <row r="381" spans="4:4" ht="14.4" x14ac:dyDescent="0.3">
      <c r="D381" s="53"/>
    </row>
    <row r="382" spans="4:4" ht="14.4" x14ac:dyDescent="0.3">
      <c r="D382" s="53"/>
    </row>
    <row r="383" spans="4:4" ht="14.4" x14ac:dyDescent="0.3">
      <c r="D383" s="53"/>
    </row>
    <row r="384" spans="4:4" ht="14.4" x14ac:dyDescent="0.3">
      <c r="D384" s="53"/>
    </row>
    <row r="385" spans="4:4" ht="14.4" x14ac:dyDescent="0.3">
      <c r="D385" s="53"/>
    </row>
    <row r="386" spans="4:4" ht="14.4" x14ac:dyDescent="0.3">
      <c r="D386" s="53"/>
    </row>
    <row r="387" spans="4:4" ht="14.4" x14ac:dyDescent="0.3">
      <c r="D387" s="53"/>
    </row>
    <row r="388" spans="4:4" ht="14.4" x14ac:dyDescent="0.3">
      <c r="D388" s="53"/>
    </row>
    <row r="389" spans="4:4" ht="14.4" x14ac:dyDescent="0.3">
      <c r="D389" s="53"/>
    </row>
    <row r="390" spans="4:4" ht="14.4" x14ac:dyDescent="0.3">
      <c r="D390" s="53"/>
    </row>
    <row r="391" spans="4:4" ht="14.4" x14ac:dyDescent="0.3">
      <c r="D391" s="53"/>
    </row>
    <row r="392" spans="4:4" ht="14.4" x14ac:dyDescent="0.3">
      <c r="D392" s="53"/>
    </row>
    <row r="393" spans="4:4" ht="14.4" x14ac:dyDescent="0.3">
      <c r="D393" s="53"/>
    </row>
    <row r="394" spans="4:4" ht="14.4" x14ac:dyDescent="0.3">
      <c r="D394" s="53"/>
    </row>
    <row r="395" spans="4:4" ht="14.4" x14ac:dyDescent="0.3">
      <c r="D395" s="53"/>
    </row>
    <row r="396" spans="4:4" ht="14.4" x14ac:dyDescent="0.3">
      <c r="D396" s="53"/>
    </row>
    <row r="397" spans="4:4" ht="14.4" x14ac:dyDescent="0.3">
      <c r="D397" s="53"/>
    </row>
    <row r="398" spans="4:4" ht="14.4" x14ac:dyDescent="0.3">
      <c r="D398" s="53"/>
    </row>
    <row r="399" spans="4:4" ht="14.4" x14ac:dyDescent="0.3">
      <c r="D399" s="53"/>
    </row>
    <row r="400" spans="4:4" ht="14.4" x14ac:dyDescent="0.3">
      <c r="D400" s="53"/>
    </row>
    <row r="401" spans="4:4" ht="14.4" x14ac:dyDescent="0.3">
      <c r="D401" s="53"/>
    </row>
    <row r="402" spans="4:4" ht="14.4" x14ac:dyDescent="0.3">
      <c r="D402" s="53"/>
    </row>
    <row r="403" spans="4:4" ht="14.4" x14ac:dyDescent="0.3">
      <c r="D403" s="53"/>
    </row>
    <row r="404" spans="4:4" ht="14.4" x14ac:dyDescent="0.3">
      <c r="D404" s="53"/>
    </row>
    <row r="405" spans="4:4" ht="14.4" x14ac:dyDescent="0.3">
      <c r="D405" s="53"/>
    </row>
    <row r="406" spans="4:4" ht="14.4" x14ac:dyDescent="0.3">
      <c r="D406" s="53"/>
    </row>
    <row r="407" spans="4:4" ht="14.4" x14ac:dyDescent="0.3">
      <c r="D407" s="53"/>
    </row>
    <row r="408" spans="4:4" ht="14.4" x14ac:dyDescent="0.3">
      <c r="D408" s="53"/>
    </row>
    <row r="409" spans="4:4" ht="14.4" x14ac:dyDescent="0.3">
      <c r="D409" s="53"/>
    </row>
    <row r="410" spans="4:4" ht="14.4" x14ac:dyDescent="0.3">
      <c r="D410" s="53"/>
    </row>
    <row r="411" spans="4:4" ht="14.4" x14ac:dyDescent="0.3">
      <c r="D411" s="53"/>
    </row>
    <row r="412" spans="4:4" ht="14.4" x14ac:dyDescent="0.3">
      <c r="D412" s="53"/>
    </row>
    <row r="413" spans="4:4" ht="14.4" x14ac:dyDescent="0.3">
      <c r="D413" s="53"/>
    </row>
    <row r="414" spans="4:4" ht="14.4" x14ac:dyDescent="0.3">
      <c r="D414" s="53"/>
    </row>
    <row r="415" spans="4:4" ht="14.4" x14ac:dyDescent="0.3">
      <c r="D415" s="53"/>
    </row>
    <row r="416" spans="4:4" ht="14.4" x14ac:dyDescent="0.3">
      <c r="D416" s="53"/>
    </row>
    <row r="417" spans="4:4" ht="14.4" x14ac:dyDescent="0.3">
      <c r="D417" s="53"/>
    </row>
    <row r="418" spans="4:4" ht="14.4" x14ac:dyDescent="0.3">
      <c r="D418" s="53"/>
    </row>
    <row r="419" spans="4:4" ht="14.4" x14ac:dyDescent="0.3">
      <c r="D419" s="53"/>
    </row>
    <row r="420" spans="4:4" ht="14.4" x14ac:dyDescent="0.3">
      <c r="D420" s="53"/>
    </row>
    <row r="421" spans="4:4" ht="14.4" x14ac:dyDescent="0.3">
      <c r="D421" s="53"/>
    </row>
    <row r="422" spans="4:4" ht="14.4" x14ac:dyDescent="0.3">
      <c r="D422" s="53"/>
    </row>
    <row r="423" spans="4:4" ht="14.4" x14ac:dyDescent="0.3">
      <c r="D423" s="53"/>
    </row>
    <row r="424" spans="4:4" ht="14.4" x14ac:dyDescent="0.3">
      <c r="D424" s="53"/>
    </row>
    <row r="425" spans="4:4" ht="14.4" x14ac:dyDescent="0.3">
      <c r="D425" s="53"/>
    </row>
    <row r="426" spans="4:4" ht="14.4" x14ac:dyDescent="0.3">
      <c r="D426" s="53"/>
    </row>
    <row r="427" spans="4:4" ht="14.4" x14ac:dyDescent="0.3">
      <c r="D427" s="53"/>
    </row>
    <row r="428" spans="4:4" ht="14.4" x14ac:dyDescent="0.3">
      <c r="D428" s="53"/>
    </row>
    <row r="429" spans="4:4" ht="14.4" x14ac:dyDescent="0.3">
      <c r="D429" s="53"/>
    </row>
    <row r="430" spans="4:4" ht="14.4" x14ac:dyDescent="0.3">
      <c r="D430" s="53"/>
    </row>
    <row r="431" spans="4:4" ht="14.4" x14ac:dyDescent="0.3">
      <c r="D431" s="53"/>
    </row>
    <row r="432" spans="4:4" ht="14.4" x14ac:dyDescent="0.3">
      <c r="D432" s="53"/>
    </row>
    <row r="433" spans="4:4" ht="14.4" x14ac:dyDescent="0.3">
      <c r="D433" s="53"/>
    </row>
    <row r="434" spans="4:4" ht="14.4" x14ac:dyDescent="0.3">
      <c r="D434" s="53"/>
    </row>
    <row r="435" spans="4:4" ht="14.4" x14ac:dyDescent="0.3">
      <c r="D435" s="53"/>
    </row>
    <row r="436" spans="4:4" ht="14.4" x14ac:dyDescent="0.3">
      <c r="D436" s="53"/>
    </row>
    <row r="437" spans="4:4" ht="14.4" x14ac:dyDescent="0.3">
      <c r="D437" s="53"/>
    </row>
    <row r="438" spans="4:4" ht="14.4" x14ac:dyDescent="0.3">
      <c r="D438" s="53"/>
    </row>
    <row r="439" spans="4:4" ht="14.4" x14ac:dyDescent="0.3">
      <c r="D439" s="53"/>
    </row>
    <row r="440" spans="4:4" ht="14.4" x14ac:dyDescent="0.3">
      <c r="D440" s="53"/>
    </row>
    <row r="441" spans="4:4" ht="14.4" x14ac:dyDescent="0.3">
      <c r="D441" s="53"/>
    </row>
    <row r="442" spans="4:4" ht="14.4" x14ac:dyDescent="0.3">
      <c r="D442" s="53"/>
    </row>
    <row r="443" spans="4:4" ht="14.4" x14ac:dyDescent="0.3">
      <c r="D443" s="53"/>
    </row>
    <row r="444" spans="4:4" ht="14.4" x14ac:dyDescent="0.3">
      <c r="D444" s="53"/>
    </row>
    <row r="445" spans="4:4" ht="14.4" x14ac:dyDescent="0.3">
      <c r="D445" s="53"/>
    </row>
    <row r="446" spans="4:4" ht="14.4" x14ac:dyDescent="0.3">
      <c r="D446" s="53"/>
    </row>
    <row r="447" spans="4:4" ht="14.4" x14ac:dyDescent="0.3">
      <c r="D447" s="53"/>
    </row>
    <row r="448" spans="4:4" ht="14.4" x14ac:dyDescent="0.3">
      <c r="D448" s="53"/>
    </row>
    <row r="449" spans="4:4" ht="14.4" x14ac:dyDescent="0.3">
      <c r="D449" s="53"/>
    </row>
    <row r="450" spans="4:4" ht="14.4" x14ac:dyDescent="0.3">
      <c r="D450" s="53"/>
    </row>
    <row r="451" spans="4:4" ht="14.4" x14ac:dyDescent="0.3">
      <c r="D451" s="53"/>
    </row>
    <row r="452" spans="4:4" ht="14.4" x14ac:dyDescent="0.3">
      <c r="D452" s="53"/>
    </row>
    <row r="453" spans="4:4" ht="14.4" x14ac:dyDescent="0.3">
      <c r="D453" s="53"/>
    </row>
    <row r="454" spans="4:4" ht="14.4" x14ac:dyDescent="0.3">
      <c r="D454" s="53"/>
    </row>
    <row r="455" spans="4:4" ht="14.4" x14ac:dyDescent="0.3">
      <c r="D455" s="53"/>
    </row>
    <row r="456" spans="4:4" ht="14.4" x14ac:dyDescent="0.3">
      <c r="D456" s="53"/>
    </row>
    <row r="457" spans="4:4" ht="14.4" x14ac:dyDescent="0.3">
      <c r="D457" s="53"/>
    </row>
    <row r="458" spans="4:4" ht="14.4" x14ac:dyDescent="0.3">
      <c r="D458" s="53"/>
    </row>
    <row r="459" spans="4:4" ht="14.4" x14ac:dyDescent="0.3">
      <c r="D459" s="53"/>
    </row>
    <row r="460" spans="4:4" ht="14.4" x14ac:dyDescent="0.3">
      <c r="D460" s="53"/>
    </row>
    <row r="461" spans="4:4" ht="14.4" x14ac:dyDescent="0.3">
      <c r="D461" s="53"/>
    </row>
    <row r="462" spans="4:4" ht="14.4" x14ac:dyDescent="0.3">
      <c r="D462" s="53"/>
    </row>
    <row r="463" spans="4:4" ht="14.4" x14ac:dyDescent="0.3">
      <c r="D463" s="53"/>
    </row>
    <row r="464" spans="4:4" ht="14.4" x14ac:dyDescent="0.3">
      <c r="D464" s="53"/>
    </row>
    <row r="465" spans="4:4" ht="14.4" x14ac:dyDescent="0.3">
      <c r="D465" s="53"/>
    </row>
    <row r="466" spans="4:4" ht="14.4" x14ac:dyDescent="0.3">
      <c r="D466" s="53"/>
    </row>
    <row r="467" spans="4:4" ht="14.4" x14ac:dyDescent="0.3">
      <c r="D467" s="53"/>
    </row>
    <row r="468" spans="4:4" ht="14.4" x14ac:dyDescent="0.3">
      <c r="D468" s="53"/>
    </row>
    <row r="469" spans="4:4" ht="14.4" x14ac:dyDescent="0.3">
      <c r="D469" s="53"/>
    </row>
    <row r="470" spans="4:4" ht="14.4" x14ac:dyDescent="0.3">
      <c r="D470" s="53"/>
    </row>
    <row r="471" spans="4:4" ht="14.4" x14ac:dyDescent="0.3">
      <c r="D471" s="53"/>
    </row>
    <row r="472" spans="4:4" ht="14.4" x14ac:dyDescent="0.3">
      <c r="D472" s="53"/>
    </row>
    <row r="473" spans="4:4" ht="14.4" x14ac:dyDescent="0.3">
      <c r="D473" s="53"/>
    </row>
    <row r="474" spans="4:4" ht="14.4" x14ac:dyDescent="0.3">
      <c r="D474" s="53"/>
    </row>
    <row r="475" spans="4:4" ht="14.4" x14ac:dyDescent="0.3">
      <c r="D475" s="53"/>
    </row>
    <row r="476" spans="4:4" ht="14.4" x14ac:dyDescent="0.3">
      <c r="D476" s="53"/>
    </row>
    <row r="477" spans="4:4" ht="14.4" x14ac:dyDescent="0.3">
      <c r="D477" s="53"/>
    </row>
    <row r="478" spans="4:4" ht="14.4" x14ac:dyDescent="0.3">
      <c r="D478" s="53"/>
    </row>
    <row r="479" spans="4:4" ht="14.4" x14ac:dyDescent="0.3">
      <c r="D479" s="53"/>
    </row>
    <row r="480" spans="4:4" ht="14.4" x14ac:dyDescent="0.3">
      <c r="D480" s="53"/>
    </row>
    <row r="481" spans="4:4" ht="14.4" x14ac:dyDescent="0.3">
      <c r="D481" s="53"/>
    </row>
    <row r="482" spans="4:4" ht="14.4" x14ac:dyDescent="0.3">
      <c r="D482" s="53"/>
    </row>
    <row r="483" spans="4:4" ht="14.4" x14ac:dyDescent="0.3">
      <c r="D483" s="53"/>
    </row>
    <row r="484" spans="4:4" ht="14.4" x14ac:dyDescent="0.3">
      <c r="D484" s="53"/>
    </row>
    <row r="485" spans="4:4" ht="14.4" x14ac:dyDescent="0.3">
      <c r="D485" s="53"/>
    </row>
    <row r="486" spans="4:4" ht="14.4" x14ac:dyDescent="0.3">
      <c r="D486" s="53"/>
    </row>
    <row r="487" spans="4:4" ht="14.4" x14ac:dyDescent="0.3">
      <c r="D487" s="53"/>
    </row>
    <row r="488" spans="4:4" ht="14.4" x14ac:dyDescent="0.3">
      <c r="D488" s="53"/>
    </row>
    <row r="489" spans="4:4" ht="14.4" x14ac:dyDescent="0.3">
      <c r="D489" s="53"/>
    </row>
    <row r="490" spans="4:4" ht="14.4" x14ac:dyDescent="0.3">
      <c r="D490" s="53"/>
    </row>
    <row r="491" spans="4:4" ht="14.4" x14ac:dyDescent="0.3">
      <c r="D491" s="53"/>
    </row>
    <row r="492" spans="4:4" ht="14.4" x14ac:dyDescent="0.3">
      <c r="D492" s="53"/>
    </row>
    <row r="493" spans="4:4" ht="14.4" x14ac:dyDescent="0.3">
      <c r="D493" s="53"/>
    </row>
    <row r="494" spans="4:4" ht="14.4" x14ac:dyDescent="0.3">
      <c r="D494" s="53"/>
    </row>
    <row r="495" spans="4:4" ht="14.4" x14ac:dyDescent="0.3">
      <c r="D495" s="53"/>
    </row>
    <row r="496" spans="4:4" ht="14.4" x14ac:dyDescent="0.3">
      <c r="D496" s="53"/>
    </row>
    <row r="497" spans="4:4" ht="14.4" x14ac:dyDescent="0.3">
      <c r="D497" s="53"/>
    </row>
    <row r="498" spans="4:4" ht="14.4" x14ac:dyDescent="0.3">
      <c r="D498" s="53"/>
    </row>
    <row r="499" spans="4:4" ht="14.4" x14ac:dyDescent="0.3">
      <c r="D499" s="53"/>
    </row>
    <row r="500" spans="4:4" ht="14.4" x14ac:dyDescent="0.3">
      <c r="D500" s="53"/>
    </row>
    <row r="501" spans="4:4" ht="14.4" x14ac:dyDescent="0.3">
      <c r="D501" s="53"/>
    </row>
    <row r="502" spans="4:4" ht="14.4" x14ac:dyDescent="0.3">
      <c r="D502" s="53"/>
    </row>
    <row r="503" spans="4:4" ht="14.4" x14ac:dyDescent="0.3">
      <c r="D503" s="53"/>
    </row>
    <row r="504" spans="4:4" ht="14.4" x14ac:dyDescent="0.3">
      <c r="D504" s="53"/>
    </row>
    <row r="505" spans="4:4" ht="14.4" x14ac:dyDescent="0.3">
      <c r="D505" s="53"/>
    </row>
    <row r="506" spans="4:4" ht="14.4" x14ac:dyDescent="0.3">
      <c r="D506" s="53"/>
    </row>
    <row r="507" spans="4:4" ht="14.4" x14ac:dyDescent="0.3">
      <c r="D507" s="53"/>
    </row>
    <row r="508" spans="4:4" ht="14.4" x14ac:dyDescent="0.3">
      <c r="D508" s="53"/>
    </row>
    <row r="509" spans="4:4" ht="14.4" x14ac:dyDescent="0.3">
      <c r="D509" s="53"/>
    </row>
    <row r="510" spans="4:4" ht="14.4" x14ac:dyDescent="0.3">
      <c r="D510" s="53"/>
    </row>
    <row r="511" spans="4:4" ht="14.4" x14ac:dyDescent="0.3">
      <c r="D511" s="53"/>
    </row>
    <row r="512" spans="4:4" ht="14.4" x14ac:dyDescent="0.3">
      <c r="D512" s="53"/>
    </row>
    <row r="513" spans="4:4" ht="14.4" x14ac:dyDescent="0.3">
      <c r="D513" s="53"/>
    </row>
    <row r="514" spans="4:4" ht="14.4" x14ac:dyDescent="0.3">
      <c r="D514" s="53"/>
    </row>
    <row r="515" spans="4:4" ht="14.4" x14ac:dyDescent="0.3">
      <c r="D515" s="53"/>
    </row>
    <row r="516" spans="4:4" ht="14.4" x14ac:dyDescent="0.3">
      <c r="D516" s="53"/>
    </row>
    <row r="517" spans="4:4" ht="14.4" x14ac:dyDescent="0.3">
      <c r="D517" s="53"/>
    </row>
    <row r="518" spans="4:4" ht="14.4" x14ac:dyDescent="0.3">
      <c r="D518" s="53"/>
    </row>
    <row r="519" spans="4:4" ht="14.4" x14ac:dyDescent="0.3">
      <c r="D519" s="53"/>
    </row>
    <row r="520" spans="4:4" ht="14.4" x14ac:dyDescent="0.3">
      <c r="D520" s="53"/>
    </row>
    <row r="521" spans="4:4" ht="14.4" x14ac:dyDescent="0.3">
      <c r="D521" s="53"/>
    </row>
    <row r="522" spans="4:4" ht="14.4" x14ac:dyDescent="0.3">
      <c r="D522" s="53"/>
    </row>
    <row r="523" spans="4:4" ht="14.4" x14ac:dyDescent="0.3">
      <c r="D523" s="53"/>
    </row>
    <row r="524" spans="4:4" ht="14.4" x14ac:dyDescent="0.3">
      <c r="D524" s="53"/>
    </row>
    <row r="525" spans="4:4" ht="14.4" x14ac:dyDescent="0.3">
      <c r="D525" s="53"/>
    </row>
    <row r="526" spans="4:4" ht="14.4" x14ac:dyDescent="0.3">
      <c r="D526" s="53"/>
    </row>
    <row r="527" spans="4:4" ht="14.4" x14ac:dyDescent="0.3">
      <c r="D527" s="53"/>
    </row>
    <row r="528" spans="4:4" ht="14.4" x14ac:dyDescent="0.3">
      <c r="D528" s="53"/>
    </row>
    <row r="529" spans="4:4" ht="14.4" x14ac:dyDescent="0.3">
      <c r="D529" s="53"/>
    </row>
    <row r="530" spans="4:4" ht="14.4" x14ac:dyDescent="0.3">
      <c r="D530" s="53"/>
    </row>
    <row r="531" spans="4:4" ht="14.4" x14ac:dyDescent="0.3">
      <c r="D531" s="53"/>
    </row>
    <row r="532" spans="4:4" ht="14.4" x14ac:dyDescent="0.3">
      <c r="D532" s="53"/>
    </row>
    <row r="533" spans="4:4" ht="14.4" x14ac:dyDescent="0.3">
      <c r="D533" s="53"/>
    </row>
    <row r="534" spans="4:4" ht="14.4" x14ac:dyDescent="0.3">
      <c r="D534" s="53"/>
    </row>
    <row r="535" spans="4:4" ht="14.4" x14ac:dyDescent="0.3">
      <c r="D535" s="53"/>
    </row>
    <row r="536" spans="4:4" ht="14.4" x14ac:dyDescent="0.3">
      <c r="D536" s="53"/>
    </row>
    <row r="537" spans="4:4" ht="14.4" x14ac:dyDescent="0.3">
      <c r="D537" s="53"/>
    </row>
    <row r="538" spans="4:4" ht="14.4" x14ac:dyDescent="0.3">
      <c r="D538" s="53"/>
    </row>
    <row r="539" spans="4:4" ht="14.4" x14ac:dyDescent="0.3">
      <c r="D539" s="53"/>
    </row>
    <row r="540" spans="4:4" ht="14.4" x14ac:dyDescent="0.3">
      <c r="D540" s="53"/>
    </row>
    <row r="541" spans="4:4" ht="14.4" x14ac:dyDescent="0.3">
      <c r="D541" s="53"/>
    </row>
    <row r="542" spans="4:4" ht="14.4" x14ac:dyDescent="0.3">
      <c r="D542" s="53"/>
    </row>
    <row r="543" spans="4:4" ht="14.4" x14ac:dyDescent="0.3">
      <c r="D543" s="53"/>
    </row>
    <row r="544" spans="4:4" ht="14.4" x14ac:dyDescent="0.3">
      <c r="D544" s="53"/>
    </row>
    <row r="545" spans="4:4" ht="14.4" x14ac:dyDescent="0.3">
      <c r="D545" s="53"/>
    </row>
    <row r="546" spans="4:4" ht="14.4" x14ac:dyDescent="0.3">
      <c r="D546" s="53"/>
    </row>
    <row r="547" spans="4:4" ht="14.4" x14ac:dyDescent="0.3">
      <c r="D547" s="53"/>
    </row>
    <row r="548" spans="4:4" ht="14.4" x14ac:dyDescent="0.3">
      <c r="D548" s="53"/>
    </row>
    <row r="549" spans="4:4" ht="14.4" x14ac:dyDescent="0.3">
      <c r="D549" s="53"/>
    </row>
    <row r="550" spans="4:4" ht="14.4" x14ac:dyDescent="0.3">
      <c r="D550" s="53"/>
    </row>
    <row r="551" spans="4:4" ht="14.4" x14ac:dyDescent="0.3">
      <c r="D551" s="53"/>
    </row>
    <row r="552" spans="4:4" ht="14.4" x14ac:dyDescent="0.3">
      <c r="D552" s="53"/>
    </row>
    <row r="553" spans="4:4" ht="14.4" x14ac:dyDescent="0.3">
      <c r="D553" s="53"/>
    </row>
    <row r="554" spans="4:4" ht="14.4" x14ac:dyDescent="0.3">
      <c r="D554" s="53"/>
    </row>
    <row r="555" spans="4:4" ht="14.4" x14ac:dyDescent="0.3">
      <c r="D555" s="53"/>
    </row>
    <row r="556" spans="4:4" ht="14.4" x14ac:dyDescent="0.3">
      <c r="D556" s="53"/>
    </row>
    <row r="557" spans="4:4" ht="14.4" x14ac:dyDescent="0.3">
      <c r="D557" s="53"/>
    </row>
    <row r="558" spans="4:4" ht="14.4" x14ac:dyDescent="0.3">
      <c r="D558" s="53"/>
    </row>
    <row r="559" spans="4:4" ht="14.4" x14ac:dyDescent="0.3">
      <c r="D559" s="53"/>
    </row>
    <row r="560" spans="4:4" ht="14.4" x14ac:dyDescent="0.3">
      <c r="D560" s="53"/>
    </row>
    <row r="561" spans="4:4" ht="14.4" x14ac:dyDescent="0.3">
      <c r="D561" s="53"/>
    </row>
    <row r="562" spans="4:4" ht="14.4" x14ac:dyDescent="0.3">
      <c r="D562" s="53"/>
    </row>
    <row r="563" spans="4:4" ht="14.4" x14ac:dyDescent="0.3">
      <c r="D563" s="53"/>
    </row>
    <row r="564" spans="4:4" ht="14.4" x14ac:dyDescent="0.3">
      <c r="D564" s="53"/>
    </row>
    <row r="565" spans="4:4" ht="14.4" x14ac:dyDescent="0.3">
      <c r="D565" s="53"/>
    </row>
    <row r="566" spans="4:4" ht="14.4" x14ac:dyDescent="0.3">
      <c r="D566" s="53"/>
    </row>
    <row r="567" spans="4:4" ht="14.4" x14ac:dyDescent="0.3">
      <c r="D567" s="53"/>
    </row>
    <row r="568" spans="4:4" ht="14.4" x14ac:dyDescent="0.3">
      <c r="D568" s="53"/>
    </row>
    <row r="569" spans="4:4" ht="14.4" x14ac:dyDescent="0.3">
      <c r="D569" s="53"/>
    </row>
    <row r="570" spans="4:4" ht="14.4" x14ac:dyDescent="0.3">
      <c r="D570" s="53"/>
    </row>
    <row r="571" spans="4:4" ht="14.4" x14ac:dyDescent="0.3">
      <c r="D571" s="53"/>
    </row>
    <row r="572" spans="4:4" ht="14.4" x14ac:dyDescent="0.3">
      <c r="D572" s="53"/>
    </row>
    <row r="573" spans="4:4" ht="14.4" x14ac:dyDescent="0.3">
      <c r="D573" s="53"/>
    </row>
    <row r="574" spans="4:4" ht="14.4" x14ac:dyDescent="0.3">
      <c r="D574" s="53"/>
    </row>
    <row r="575" spans="4:4" ht="14.4" x14ac:dyDescent="0.3">
      <c r="D575" s="53"/>
    </row>
    <row r="576" spans="4:4" ht="14.4" x14ac:dyDescent="0.3">
      <c r="D576" s="53"/>
    </row>
    <row r="577" spans="4:4" ht="14.4" x14ac:dyDescent="0.3">
      <c r="D577" s="53"/>
    </row>
    <row r="578" spans="4:4" ht="14.4" x14ac:dyDescent="0.3">
      <c r="D578" s="53"/>
    </row>
    <row r="579" spans="4:4" ht="14.4" x14ac:dyDescent="0.3">
      <c r="D579" s="53"/>
    </row>
    <row r="580" spans="4:4" ht="14.4" x14ac:dyDescent="0.3">
      <c r="D580" s="53"/>
    </row>
    <row r="581" spans="4:4" ht="14.4" x14ac:dyDescent="0.3">
      <c r="D581" s="53"/>
    </row>
    <row r="582" spans="4:4" ht="14.4" x14ac:dyDescent="0.3">
      <c r="D582" s="53"/>
    </row>
    <row r="583" spans="4:4" ht="14.4" x14ac:dyDescent="0.3">
      <c r="D583" s="53"/>
    </row>
    <row r="584" spans="4:4" ht="14.4" x14ac:dyDescent="0.3">
      <c r="D584" s="53"/>
    </row>
    <row r="585" spans="4:4" ht="14.4" x14ac:dyDescent="0.3">
      <c r="D585" s="53"/>
    </row>
    <row r="586" spans="4:4" ht="14.4" x14ac:dyDescent="0.3">
      <c r="D586" s="53"/>
    </row>
    <row r="587" spans="4:4" ht="14.4" x14ac:dyDescent="0.3">
      <c r="D587" s="53"/>
    </row>
    <row r="588" spans="4:4" ht="14.4" x14ac:dyDescent="0.3">
      <c r="D588" s="53"/>
    </row>
    <row r="589" spans="4:4" ht="14.4" x14ac:dyDescent="0.3">
      <c r="D589" s="53"/>
    </row>
    <row r="590" spans="4:4" ht="14.4" x14ac:dyDescent="0.3">
      <c r="D590" s="53"/>
    </row>
    <row r="591" spans="4:4" ht="14.4" x14ac:dyDescent="0.3">
      <c r="D591" s="53"/>
    </row>
    <row r="592" spans="4:4" ht="14.4" x14ac:dyDescent="0.3">
      <c r="D592" s="53"/>
    </row>
    <row r="593" spans="4:4" ht="14.4" x14ac:dyDescent="0.3">
      <c r="D593" s="53"/>
    </row>
    <row r="594" spans="4:4" ht="14.4" x14ac:dyDescent="0.3">
      <c r="D594" s="53"/>
    </row>
    <row r="595" spans="4:4" ht="14.4" x14ac:dyDescent="0.3">
      <c r="D595" s="53"/>
    </row>
    <row r="596" spans="4:4" ht="14.4" x14ac:dyDescent="0.3">
      <c r="D596" s="53"/>
    </row>
    <row r="597" spans="4:4" ht="14.4" x14ac:dyDescent="0.3">
      <c r="D597" s="53"/>
    </row>
    <row r="598" spans="4:4" ht="14.4" x14ac:dyDescent="0.3">
      <c r="D598" s="53"/>
    </row>
    <row r="599" spans="4:4" ht="14.4" x14ac:dyDescent="0.3">
      <c r="D599" s="53"/>
    </row>
    <row r="600" spans="4:4" ht="14.4" x14ac:dyDescent="0.3">
      <c r="D600" s="53"/>
    </row>
    <row r="601" spans="4:4" ht="14.4" x14ac:dyDescent="0.3">
      <c r="D601" s="53"/>
    </row>
    <row r="602" spans="4:4" ht="14.4" x14ac:dyDescent="0.3">
      <c r="D602" s="53"/>
    </row>
    <row r="603" spans="4:4" ht="14.4" x14ac:dyDescent="0.3">
      <c r="D603" s="53"/>
    </row>
    <row r="604" spans="4:4" ht="14.4" x14ac:dyDescent="0.3">
      <c r="D604" s="53"/>
    </row>
    <row r="605" spans="4:4" ht="14.4" x14ac:dyDescent="0.3">
      <c r="D605" s="53"/>
    </row>
    <row r="606" spans="4:4" ht="14.4" x14ac:dyDescent="0.3">
      <c r="D606" s="53"/>
    </row>
    <row r="607" spans="4:4" ht="14.4" x14ac:dyDescent="0.3">
      <c r="D607" s="53"/>
    </row>
    <row r="608" spans="4:4" ht="14.4" x14ac:dyDescent="0.3">
      <c r="D608" s="53"/>
    </row>
    <row r="609" spans="4:4" ht="14.4" x14ac:dyDescent="0.3">
      <c r="D609" s="53"/>
    </row>
    <row r="610" spans="4:4" ht="14.4" x14ac:dyDescent="0.3">
      <c r="D610" s="53"/>
    </row>
    <row r="611" spans="4:4" ht="14.4" x14ac:dyDescent="0.3">
      <c r="D611" s="53"/>
    </row>
    <row r="612" spans="4:4" ht="14.4" x14ac:dyDescent="0.3">
      <c r="D612" s="53"/>
    </row>
    <row r="613" spans="4:4" ht="14.4" x14ac:dyDescent="0.3">
      <c r="D613" s="53"/>
    </row>
    <row r="614" spans="4:4" ht="14.4" x14ac:dyDescent="0.3">
      <c r="D614" s="53"/>
    </row>
    <row r="615" spans="4:4" ht="14.4" x14ac:dyDescent="0.3">
      <c r="D615" s="53"/>
    </row>
    <row r="616" spans="4:4" ht="14.4" x14ac:dyDescent="0.3">
      <c r="D616" s="53"/>
    </row>
    <row r="617" spans="4:4" ht="14.4" x14ac:dyDescent="0.3">
      <c r="D617" s="53"/>
    </row>
    <row r="618" spans="4:4" ht="14.4" x14ac:dyDescent="0.3">
      <c r="D618" s="53"/>
    </row>
    <row r="619" spans="4:4" ht="14.4" x14ac:dyDescent="0.3">
      <c r="D619" s="53"/>
    </row>
    <row r="620" spans="4:4" ht="14.4" x14ac:dyDescent="0.3">
      <c r="D620" s="53"/>
    </row>
    <row r="621" spans="4:4" ht="14.4" x14ac:dyDescent="0.3">
      <c r="D621" s="53"/>
    </row>
    <row r="622" spans="4:4" ht="14.4" x14ac:dyDescent="0.3">
      <c r="D622" s="53"/>
    </row>
    <row r="623" spans="4:4" ht="14.4" x14ac:dyDescent="0.3">
      <c r="D623" s="53"/>
    </row>
    <row r="624" spans="4:4" ht="14.4" x14ac:dyDescent="0.3">
      <c r="D624" s="53"/>
    </row>
    <row r="625" spans="4:4" ht="14.4" x14ac:dyDescent="0.3">
      <c r="D625" s="53"/>
    </row>
    <row r="626" spans="4:4" ht="14.4" x14ac:dyDescent="0.3">
      <c r="D626" s="53"/>
    </row>
    <row r="627" spans="4:4" ht="14.4" x14ac:dyDescent="0.3">
      <c r="D627" s="53"/>
    </row>
    <row r="628" spans="4:4" ht="14.4" x14ac:dyDescent="0.3">
      <c r="D628" s="53"/>
    </row>
    <row r="629" spans="4:4" ht="14.4" x14ac:dyDescent="0.3">
      <c r="D629" s="53"/>
    </row>
    <row r="630" spans="4:4" ht="14.4" x14ac:dyDescent="0.3">
      <c r="D630" s="53"/>
    </row>
    <row r="631" spans="4:4" ht="14.4" x14ac:dyDescent="0.3">
      <c r="D631" s="53"/>
    </row>
    <row r="632" spans="4:4" ht="14.4" x14ac:dyDescent="0.3">
      <c r="D632" s="53"/>
    </row>
    <row r="633" spans="4:4" ht="14.4" x14ac:dyDescent="0.3">
      <c r="D633" s="53"/>
    </row>
    <row r="634" spans="4:4" ht="14.4" x14ac:dyDescent="0.3">
      <c r="D634" s="53"/>
    </row>
    <row r="635" spans="4:4" ht="14.4" x14ac:dyDescent="0.3">
      <c r="D635" s="53"/>
    </row>
    <row r="636" spans="4:4" ht="14.4" x14ac:dyDescent="0.3">
      <c r="D636" s="53"/>
    </row>
    <row r="637" spans="4:4" ht="14.4" x14ac:dyDescent="0.3">
      <c r="D637" s="53"/>
    </row>
    <row r="638" spans="4:4" ht="14.4" x14ac:dyDescent="0.3">
      <c r="D638" s="53"/>
    </row>
    <row r="639" spans="4:4" ht="14.4" x14ac:dyDescent="0.3">
      <c r="D639" s="53"/>
    </row>
    <row r="640" spans="4:4" ht="14.4" x14ac:dyDescent="0.3">
      <c r="D640" s="53"/>
    </row>
    <row r="641" spans="4:4" ht="14.4" x14ac:dyDescent="0.3">
      <c r="D641" s="53"/>
    </row>
    <row r="642" spans="4:4" ht="14.4" x14ac:dyDescent="0.3">
      <c r="D642" s="53"/>
    </row>
    <row r="643" spans="4:4" ht="14.4" x14ac:dyDescent="0.3">
      <c r="D643" s="53"/>
    </row>
    <row r="644" spans="4:4" ht="14.4" x14ac:dyDescent="0.3">
      <c r="D644" s="53"/>
    </row>
    <row r="645" spans="4:4" ht="14.4" x14ac:dyDescent="0.3">
      <c r="D645" s="53"/>
    </row>
    <row r="646" spans="4:4" ht="14.4" x14ac:dyDescent="0.3">
      <c r="D646" s="53"/>
    </row>
    <row r="647" spans="4:4" ht="14.4" x14ac:dyDescent="0.3">
      <c r="D647" s="53"/>
    </row>
    <row r="648" spans="4:4" ht="14.4" x14ac:dyDescent="0.3">
      <c r="D648" s="53"/>
    </row>
    <row r="649" spans="4:4" ht="14.4" x14ac:dyDescent="0.3">
      <c r="D649" s="53"/>
    </row>
    <row r="650" spans="4:4" ht="14.4" x14ac:dyDescent="0.3">
      <c r="D650" s="53"/>
    </row>
    <row r="651" spans="4:4" ht="14.4" x14ac:dyDescent="0.3">
      <c r="D651" s="53"/>
    </row>
    <row r="652" spans="4:4" ht="14.4" x14ac:dyDescent="0.3">
      <c r="D652" s="53"/>
    </row>
    <row r="653" spans="4:4" ht="14.4" x14ac:dyDescent="0.3">
      <c r="D653" s="53"/>
    </row>
    <row r="654" spans="4:4" ht="14.4" x14ac:dyDescent="0.3">
      <c r="D654" s="53"/>
    </row>
    <row r="655" spans="4:4" ht="14.4" x14ac:dyDescent="0.3">
      <c r="D655" s="53"/>
    </row>
    <row r="656" spans="4:4" ht="14.4" x14ac:dyDescent="0.3">
      <c r="D656" s="53"/>
    </row>
    <row r="657" spans="4:4" ht="14.4" x14ac:dyDescent="0.3">
      <c r="D657" s="53"/>
    </row>
    <row r="658" spans="4:4" ht="14.4" x14ac:dyDescent="0.3">
      <c r="D658" s="53"/>
    </row>
    <row r="659" spans="4:4" ht="14.4" x14ac:dyDescent="0.3">
      <c r="D659" s="53"/>
    </row>
    <row r="660" spans="4:4" ht="14.4" x14ac:dyDescent="0.3">
      <c r="D660" s="53"/>
    </row>
    <row r="661" spans="4:4" ht="14.4" x14ac:dyDescent="0.3">
      <c r="D661" s="53"/>
    </row>
    <row r="662" spans="4:4" ht="14.4" x14ac:dyDescent="0.3">
      <c r="D662" s="53"/>
    </row>
    <row r="663" spans="4:4" ht="14.4" x14ac:dyDescent="0.3">
      <c r="D663" s="53"/>
    </row>
    <row r="664" spans="4:4" ht="14.4" x14ac:dyDescent="0.3">
      <c r="D664" s="53"/>
    </row>
    <row r="665" spans="4:4" ht="14.4" x14ac:dyDescent="0.3">
      <c r="D665" s="53"/>
    </row>
    <row r="666" spans="4:4" ht="14.4" x14ac:dyDescent="0.3">
      <c r="D666" s="53"/>
    </row>
    <row r="667" spans="4:4" ht="14.4" x14ac:dyDescent="0.3">
      <c r="D667" s="53"/>
    </row>
    <row r="668" spans="4:4" ht="14.4" x14ac:dyDescent="0.3">
      <c r="D668" s="53"/>
    </row>
    <row r="669" spans="4:4" ht="14.4" x14ac:dyDescent="0.3">
      <c r="D669" s="53"/>
    </row>
    <row r="670" spans="4:4" ht="14.4" x14ac:dyDescent="0.3">
      <c r="D670" s="53"/>
    </row>
    <row r="671" spans="4:4" ht="14.4" x14ac:dyDescent="0.3">
      <c r="D671" s="53"/>
    </row>
    <row r="672" spans="4:4" ht="14.4" x14ac:dyDescent="0.3">
      <c r="D672" s="53"/>
    </row>
    <row r="673" spans="4:4" ht="14.4" x14ac:dyDescent="0.3">
      <c r="D673" s="53"/>
    </row>
    <row r="674" spans="4:4" ht="14.4" x14ac:dyDescent="0.3">
      <c r="D674" s="53"/>
    </row>
    <row r="675" spans="4:4" ht="14.4" x14ac:dyDescent="0.3">
      <c r="D675" s="53"/>
    </row>
    <row r="676" spans="4:4" ht="14.4" x14ac:dyDescent="0.3">
      <c r="D676" s="53"/>
    </row>
    <row r="677" spans="4:4" ht="14.4" x14ac:dyDescent="0.3">
      <c r="D677" s="53"/>
    </row>
    <row r="678" spans="4:4" ht="14.4" x14ac:dyDescent="0.3">
      <c r="D678" s="53"/>
    </row>
    <row r="679" spans="4:4" ht="14.4" x14ac:dyDescent="0.3">
      <c r="D679" s="53"/>
    </row>
    <row r="680" spans="4:4" ht="14.4" x14ac:dyDescent="0.3">
      <c r="D680" s="53"/>
    </row>
    <row r="681" spans="4:4" ht="14.4" x14ac:dyDescent="0.3">
      <c r="D681" s="53"/>
    </row>
    <row r="682" spans="4:4" ht="14.4" x14ac:dyDescent="0.3">
      <c r="D682" s="53"/>
    </row>
    <row r="683" spans="4:4" ht="14.4" x14ac:dyDescent="0.3">
      <c r="D683" s="53"/>
    </row>
    <row r="684" spans="4:4" ht="14.4" x14ac:dyDescent="0.3">
      <c r="D684" s="53"/>
    </row>
    <row r="685" spans="4:4" ht="14.4" x14ac:dyDescent="0.3">
      <c r="D685" s="53"/>
    </row>
    <row r="686" spans="4:4" ht="14.4" x14ac:dyDescent="0.3">
      <c r="D686" s="53"/>
    </row>
    <row r="687" spans="4:4" ht="14.4" x14ac:dyDescent="0.3">
      <c r="D687" s="53"/>
    </row>
    <row r="688" spans="4:4" ht="14.4" x14ac:dyDescent="0.3">
      <c r="D688" s="53"/>
    </row>
    <row r="689" spans="4:4" ht="14.4" x14ac:dyDescent="0.3">
      <c r="D689" s="53"/>
    </row>
    <row r="690" spans="4:4" ht="14.4" x14ac:dyDescent="0.3">
      <c r="D690" s="53"/>
    </row>
    <row r="691" spans="4:4" ht="14.4" x14ac:dyDescent="0.3">
      <c r="D691" s="53"/>
    </row>
    <row r="692" spans="4:4" ht="14.4" x14ac:dyDescent="0.3">
      <c r="D692" s="53"/>
    </row>
    <row r="693" spans="4:4" ht="14.4" x14ac:dyDescent="0.3">
      <c r="D693" s="53"/>
    </row>
    <row r="694" spans="4:4" ht="14.4" x14ac:dyDescent="0.3">
      <c r="D694" s="53"/>
    </row>
    <row r="695" spans="4:4" ht="14.4" x14ac:dyDescent="0.3">
      <c r="D695" s="53"/>
    </row>
    <row r="696" spans="4:4" ht="14.4" x14ac:dyDescent="0.3">
      <c r="D696" s="53"/>
    </row>
    <row r="697" spans="4:4" ht="14.4" x14ac:dyDescent="0.3">
      <c r="D697" s="53"/>
    </row>
    <row r="698" spans="4:4" ht="14.4" x14ac:dyDescent="0.3">
      <c r="D698" s="53"/>
    </row>
    <row r="699" spans="4:4" ht="14.4" x14ac:dyDescent="0.3">
      <c r="D699" s="53"/>
    </row>
    <row r="700" spans="4:4" ht="14.4" x14ac:dyDescent="0.3">
      <c r="D700" s="53"/>
    </row>
    <row r="701" spans="4:4" ht="14.4" x14ac:dyDescent="0.3">
      <c r="D701" s="53"/>
    </row>
    <row r="702" spans="4:4" ht="14.4" x14ac:dyDescent="0.3">
      <c r="D702" s="53"/>
    </row>
    <row r="703" spans="4:4" ht="14.4" x14ac:dyDescent="0.3">
      <c r="D703" s="53"/>
    </row>
    <row r="704" spans="4:4" ht="14.4" x14ac:dyDescent="0.3">
      <c r="D704" s="53"/>
    </row>
    <row r="705" spans="4:4" ht="14.4" x14ac:dyDescent="0.3">
      <c r="D705" s="53"/>
    </row>
    <row r="706" spans="4:4" ht="14.4" x14ac:dyDescent="0.3">
      <c r="D706" s="53"/>
    </row>
    <row r="707" spans="4:4" ht="14.4" x14ac:dyDescent="0.3">
      <c r="D707" s="53"/>
    </row>
    <row r="708" spans="4:4" ht="14.4" x14ac:dyDescent="0.3">
      <c r="D708" s="53"/>
    </row>
    <row r="709" spans="4:4" ht="14.4" x14ac:dyDescent="0.3">
      <c r="D709" s="53"/>
    </row>
    <row r="710" spans="4:4" ht="14.4" x14ac:dyDescent="0.3">
      <c r="D710" s="53"/>
    </row>
    <row r="711" spans="4:4" ht="14.4" x14ac:dyDescent="0.3">
      <c r="D711" s="53"/>
    </row>
    <row r="712" spans="4:4" ht="14.4" x14ac:dyDescent="0.3">
      <c r="D712" s="53"/>
    </row>
    <row r="713" spans="4:4" ht="14.4" x14ac:dyDescent="0.3">
      <c r="D713" s="53"/>
    </row>
    <row r="714" spans="4:4" ht="14.4" x14ac:dyDescent="0.3">
      <c r="D714" s="53"/>
    </row>
    <row r="715" spans="4:4" ht="14.4" x14ac:dyDescent="0.3">
      <c r="D715" s="53"/>
    </row>
    <row r="716" spans="4:4" ht="14.4" x14ac:dyDescent="0.3">
      <c r="D716" s="53"/>
    </row>
    <row r="717" spans="4:4" ht="14.4" x14ac:dyDescent="0.3">
      <c r="D717" s="53"/>
    </row>
    <row r="718" spans="4:4" ht="14.4" x14ac:dyDescent="0.3">
      <c r="D718" s="53"/>
    </row>
    <row r="719" spans="4:4" ht="14.4" x14ac:dyDescent="0.3">
      <c r="D719" s="53"/>
    </row>
    <row r="720" spans="4:4" ht="14.4" x14ac:dyDescent="0.3">
      <c r="D720" s="53"/>
    </row>
    <row r="721" spans="4:4" ht="14.4" x14ac:dyDescent="0.3">
      <c r="D721" s="53"/>
    </row>
    <row r="722" spans="4:4" ht="14.4" x14ac:dyDescent="0.3">
      <c r="D722" s="53"/>
    </row>
    <row r="723" spans="4:4" ht="14.4" x14ac:dyDescent="0.3">
      <c r="D723" s="53"/>
    </row>
    <row r="724" spans="4:4" ht="14.4" x14ac:dyDescent="0.3">
      <c r="D724" s="53"/>
    </row>
    <row r="725" spans="4:4" ht="14.4" x14ac:dyDescent="0.3">
      <c r="D725" s="53"/>
    </row>
    <row r="726" spans="4:4" ht="14.4" x14ac:dyDescent="0.3">
      <c r="D726" s="53"/>
    </row>
    <row r="727" spans="4:4" ht="14.4" x14ac:dyDescent="0.3">
      <c r="D727" s="53"/>
    </row>
    <row r="728" spans="4:4" ht="14.4" x14ac:dyDescent="0.3">
      <c r="D728" s="53"/>
    </row>
    <row r="729" spans="4:4" ht="14.4" x14ac:dyDescent="0.3">
      <c r="D729" s="53"/>
    </row>
    <row r="730" spans="4:4" ht="14.4" x14ac:dyDescent="0.3">
      <c r="D730" s="53"/>
    </row>
    <row r="731" spans="4:4" ht="14.4" x14ac:dyDescent="0.3">
      <c r="D731" s="53"/>
    </row>
    <row r="732" spans="4:4" ht="14.4" x14ac:dyDescent="0.3">
      <c r="D732" s="53"/>
    </row>
    <row r="733" spans="4:4" ht="14.4" x14ac:dyDescent="0.3">
      <c r="D733" s="53"/>
    </row>
    <row r="734" spans="4:4" ht="14.4" x14ac:dyDescent="0.3">
      <c r="D734" s="53"/>
    </row>
    <row r="735" spans="4:4" ht="14.4" x14ac:dyDescent="0.3">
      <c r="D735" s="53"/>
    </row>
    <row r="736" spans="4:4" ht="14.4" x14ac:dyDescent="0.3">
      <c r="D736" s="53"/>
    </row>
    <row r="737" spans="4:4" ht="14.4" x14ac:dyDescent="0.3">
      <c r="D737" s="53"/>
    </row>
    <row r="738" spans="4:4" ht="14.4" x14ac:dyDescent="0.3">
      <c r="D738" s="53"/>
    </row>
    <row r="739" spans="4:4" ht="14.4" x14ac:dyDescent="0.3">
      <c r="D739" s="53"/>
    </row>
    <row r="740" spans="4:4" ht="14.4" x14ac:dyDescent="0.3">
      <c r="D740" s="53"/>
    </row>
    <row r="741" spans="4:4" ht="14.4" x14ac:dyDescent="0.3">
      <c r="D741" s="53"/>
    </row>
    <row r="742" spans="4:4" ht="14.4" x14ac:dyDescent="0.3">
      <c r="D742" s="53"/>
    </row>
    <row r="743" spans="4:4" ht="14.4" x14ac:dyDescent="0.3">
      <c r="D743" s="53"/>
    </row>
    <row r="744" spans="4:4" ht="14.4" x14ac:dyDescent="0.3">
      <c r="D744" s="53"/>
    </row>
    <row r="745" spans="4:4" ht="14.4" x14ac:dyDescent="0.3">
      <c r="D745" s="53"/>
    </row>
    <row r="746" spans="4:4" ht="14.4" x14ac:dyDescent="0.3">
      <c r="D746" s="53"/>
    </row>
    <row r="747" spans="4:4" ht="14.4" x14ac:dyDescent="0.3">
      <c r="D747" s="53"/>
    </row>
    <row r="748" spans="4:4" ht="14.4" x14ac:dyDescent="0.3">
      <c r="D748" s="53"/>
    </row>
    <row r="749" spans="4:4" ht="14.4" x14ac:dyDescent="0.3">
      <c r="D749" s="53"/>
    </row>
    <row r="750" spans="4:4" ht="14.4" x14ac:dyDescent="0.3">
      <c r="D750" s="53"/>
    </row>
    <row r="751" spans="4:4" ht="14.4" x14ac:dyDescent="0.3">
      <c r="D751" s="53"/>
    </row>
    <row r="752" spans="4:4" ht="14.4" x14ac:dyDescent="0.3">
      <c r="D752" s="53"/>
    </row>
    <row r="753" spans="4:4" ht="14.4" x14ac:dyDescent="0.3">
      <c r="D753" s="53"/>
    </row>
    <row r="754" spans="4:4" ht="14.4" x14ac:dyDescent="0.3">
      <c r="D754" s="53"/>
    </row>
    <row r="755" spans="4:4" ht="14.4" x14ac:dyDescent="0.3">
      <c r="D755" s="53"/>
    </row>
    <row r="756" spans="4:4" ht="14.4" x14ac:dyDescent="0.3">
      <c r="D756" s="53"/>
    </row>
    <row r="757" spans="4:4" ht="14.4" x14ac:dyDescent="0.3">
      <c r="D757" s="53"/>
    </row>
    <row r="758" spans="4:4" ht="14.4" x14ac:dyDescent="0.3">
      <c r="D758" s="53"/>
    </row>
    <row r="759" spans="4:4" ht="14.4" x14ac:dyDescent="0.3">
      <c r="D759" s="53"/>
    </row>
    <row r="760" spans="4:4" ht="14.4" x14ac:dyDescent="0.3">
      <c r="D760" s="53"/>
    </row>
    <row r="761" spans="4:4" ht="14.4" x14ac:dyDescent="0.3">
      <c r="D761" s="53"/>
    </row>
    <row r="762" spans="4:4" ht="14.4" x14ac:dyDescent="0.3">
      <c r="D762" s="53"/>
    </row>
    <row r="763" spans="4:4" ht="14.4" x14ac:dyDescent="0.3">
      <c r="D763" s="53"/>
    </row>
    <row r="764" spans="4:4" ht="14.4" x14ac:dyDescent="0.3">
      <c r="D764" s="53"/>
    </row>
    <row r="765" spans="4:4" ht="14.4" x14ac:dyDescent="0.3">
      <c r="D765" s="53"/>
    </row>
    <row r="766" spans="4:4" ht="14.4" x14ac:dyDescent="0.3">
      <c r="D766" s="53"/>
    </row>
    <row r="767" spans="4:4" ht="14.4" x14ac:dyDescent="0.3">
      <c r="D767" s="53"/>
    </row>
    <row r="768" spans="4:4" ht="14.4" x14ac:dyDescent="0.3">
      <c r="D768" s="53"/>
    </row>
    <row r="769" spans="4:4" ht="14.4" x14ac:dyDescent="0.3">
      <c r="D769" s="53"/>
    </row>
    <row r="770" spans="4:4" ht="14.4" x14ac:dyDescent="0.3">
      <c r="D770" s="53"/>
    </row>
    <row r="771" spans="4:4" ht="14.4" x14ac:dyDescent="0.3">
      <c r="D771" s="53"/>
    </row>
    <row r="772" spans="4:4" ht="14.4" x14ac:dyDescent="0.3">
      <c r="D772" s="53"/>
    </row>
    <row r="773" spans="4:4" ht="14.4" x14ac:dyDescent="0.3">
      <c r="D773" s="53"/>
    </row>
    <row r="774" spans="4:4" ht="14.4" x14ac:dyDescent="0.3">
      <c r="D774" s="53"/>
    </row>
    <row r="775" spans="4:4" ht="14.4" x14ac:dyDescent="0.3">
      <c r="D775" s="53"/>
    </row>
    <row r="776" spans="4:4" ht="14.4" x14ac:dyDescent="0.3">
      <c r="D776" s="53"/>
    </row>
    <row r="777" spans="4:4" ht="14.4" x14ac:dyDescent="0.3">
      <c r="D777" s="53"/>
    </row>
    <row r="778" spans="4:4" ht="14.4" x14ac:dyDescent="0.3">
      <c r="D778" s="53"/>
    </row>
    <row r="779" spans="4:4" ht="14.4" x14ac:dyDescent="0.3">
      <c r="D779" s="53"/>
    </row>
    <row r="780" spans="4:4" ht="14.4" x14ac:dyDescent="0.3">
      <c r="D780" s="53"/>
    </row>
    <row r="781" spans="4:4" ht="14.4" x14ac:dyDescent="0.3">
      <c r="D781" s="53"/>
    </row>
    <row r="782" spans="4:4" ht="14.4" x14ac:dyDescent="0.3">
      <c r="D782" s="53"/>
    </row>
    <row r="783" spans="4:4" ht="14.4" x14ac:dyDescent="0.3">
      <c r="D783" s="53"/>
    </row>
    <row r="784" spans="4:4" ht="14.4" x14ac:dyDescent="0.3">
      <c r="D784" s="53"/>
    </row>
    <row r="785" spans="4:4" ht="14.4" x14ac:dyDescent="0.3">
      <c r="D785" s="53"/>
    </row>
    <row r="786" spans="4:4" ht="14.4" x14ac:dyDescent="0.3">
      <c r="D786" s="53"/>
    </row>
    <row r="787" spans="4:4" ht="14.4" x14ac:dyDescent="0.3">
      <c r="D787" s="53"/>
    </row>
    <row r="788" spans="4:4" ht="14.4" x14ac:dyDescent="0.3">
      <c r="D788" s="53"/>
    </row>
    <row r="789" spans="4:4" ht="14.4" x14ac:dyDescent="0.3">
      <c r="D789" s="53"/>
    </row>
    <row r="790" spans="4:4" ht="14.4" x14ac:dyDescent="0.3">
      <c r="D790" s="53"/>
    </row>
    <row r="791" spans="4:4" ht="14.4" x14ac:dyDescent="0.3">
      <c r="D791" s="53"/>
    </row>
    <row r="792" spans="4:4" ht="14.4" x14ac:dyDescent="0.3">
      <c r="D792" s="53"/>
    </row>
    <row r="793" spans="4:4" ht="14.4" x14ac:dyDescent="0.3">
      <c r="D793" s="53"/>
    </row>
    <row r="794" spans="4:4" ht="14.4" x14ac:dyDescent="0.3">
      <c r="D794" s="53"/>
    </row>
    <row r="795" spans="4:4" ht="14.4" x14ac:dyDescent="0.3">
      <c r="D795" s="53"/>
    </row>
    <row r="796" spans="4:4" ht="14.4" x14ac:dyDescent="0.3">
      <c r="D796" s="53"/>
    </row>
    <row r="797" spans="4:4" ht="14.4" x14ac:dyDescent="0.3">
      <c r="D797" s="53"/>
    </row>
    <row r="798" spans="4:4" ht="14.4" x14ac:dyDescent="0.3">
      <c r="D798" s="53"/>
    </row>
    <row r="799" spans="4:4" ht="14.4" x14ac:dyDescent="0.3">
      <c r="D799" s="53"/>
    </row>
    <row r="800" spans="4:4" ht="14.4" x14ac:dyDescent="0.3">
      <c r="D800" s="53"/>
    </row>
    <row r="801" spans="4:4" ht="14.4" x14ac:dyDescent="0.3">
      <c r="D801" s="53"/>
    </row>
    <row r="802" spans="4:4" ht="14.4" x14ac:dyDescent="0.3">
      <c r="D802" s="53"/>
    </row>
    <row r="803" spans="4:4" ht="14.4" x14ac:dyDescent="0.3">
      <c r="D803" s="53"/>
    </row>
    <row r="804" spans="4:4" ht="14.4" x14ac:dyDescent="0.3">
      <c r="D804" s="53"/>
    </row>
    <row r="805" spans="4:4" ht="14.4" x14ac:dyDescent="0.3">
      <c r="D805" s="53"/>
    </row>
    <row r="806" spans="4:4" ht="14.4" x14ac:dyDescent="0.3">
      <c r="D806" s="53"/>
    </row>
    <row r="807" spans="4:4" ht="14.4" x14ac:dyDescent="0.3">
      <c r="D807" s="53"/>
    </row>
    <row r="808" spans="4:4" ht="14.4" x14ac:dyDescent="0.3">
      <c r="D808" s="53"/>
    </row>
    <row r="809" spans="4:4" ht="14.4" x14ac:dyDescent="0.3">
      <c r="D809" s="53"/>
    </row>
    <row r="810" spans="4:4" ht="14.4" x14ac:dyDescent="0.3">
      <c r="D810" s="53"/>
    </row>
    <row r="811" spans="4:4" ht="14.4" x14ac:dyDescent="0.3">
      <c r="D811" s="53"/>
    </row>
    <row r="812" spans="4:4" ht="14.4" x14ac:dyDescent="0.3">
      <c r="D812" s="53"/>
    </row>
    <row r="813" spans="4:4" ht="14.4" x14ac:dyDescent="0.3">
      <c r="D813" s="53"/>
    </row>
    <row r="814" spans="4:4" ht="14.4" x14ac:dyDescent="0.3">
      <c r="D814" s="53"/>
    </row>
    <row r="815" spans="4:4" ht="14.4" x14ac:dyDescent="0.3">
      <c r="D815" s="53"/>
    </row>
    <row r="816" spans="4:4" ht="14.4" x14ac:dyDescent="0.3">
      <c r="D816" s="53"/>
    </row>
    <row r="817" spans="4:4" ht="14.4" x14ac:dyDescent="0.3">
      <c r="D817" s="53"/>
    </row>
    <row r="818" spans="4:4" ht="14.4" x14ac:dyDescent="0.3">
      <c r="D818" s="53"/>
    </row>
    <row r="819" spans="4:4" ht="14.4" x14ac:dyDescent="0.3">
      <c r="D819" s="53"/>
    </row>
    <row r="820" spans="4:4" ht="14.4" x14ac:dyDescent="0.3">
      <c r="D820" s="53"/>
    </row>
    <row r="821" spans="4:4" ht="14.4" x14ac:dyDescent="0.3">
      <c r="D821" s="53"/>
    </row>
    <row r="822" spans="4:4" ht="14.4" x14ac:dyDescent="0.3">
      <c r="D822" s="53"/>
    </row>
    <row r="823" spans="4:4" ht="14.4" x14ac:dyDescent="0.3">
      <c r="D823" s="53"/>
    </row>
    <row r="824" spans="4:4" ht="14.4" x14ac:dyDescent="0.3">
      <c r="D824" s="53"/>
    </row>
    <row r="825" spans="4:4" ht="14.4" x14ac:dyDescent="0.3">
      <c r="D825" s="53"/>
    </row>
    <row r="826" spans="4:4" ht="14.4" x14ac:dyDescent="0.3">
      <c r="D826" s="53"/>
    </row>
    <row r="827" spans="4:4" ht="14.4" x14ac:dyDescent="0.3">
      <c r="D827" s="53"/>
    </row>
    <row r="828" spans="4:4" ht="14.4" x14ac:dyDescent="0.3">
      <c r="D828" s="53"/>
    </row>
    <row r="829" spans="4:4" ht="14.4" x14ac:dyDescent="0.3">
      <c r="D829" s="53"/>
    </row>
    <row r="830" spans="4:4" ht="14.4" x14ac:dyDescent="0.3">
      <c r="D830" s="53"/>
    </row>
    <row r="831" spans="4:4" ht="14.4" x14ac:dyDescent="0.3">
      <c r="D831" s="53"/>
    </row>
    <row r="832" spans="4:4" ht="14.4" x14ac:dyDescent="0.3">
      <c r="D832" s="53"/>
    </row>
    <row r="833" spans="4:4" ht="14.4" x14ac:dyDescent="0.3">
      <c r="D833" s="53"/>
    </row>
    <row r="834" spans="4:4" ht="14.4" x14ac:dyDescent="0.3">
      <c r="D834" s="53"/>
    </row>
    <row r="835" spans="4:4" ht="14.4" x14ac:dyDescent="0.3">
      <c r="D835" s="53"/>
    </row>
    <row r="836" spans="4:4" ht="14.4" x14ac:dyDescent="0.3">
      <c r="D836" s="53"/>
    </row>
    <row r="837" spans="4:4" ht="14.4" x14ac:dyDescent="0.3">
      <c r="D837" s="53"/>
    </row>
    <row r="838" spans="4:4" ht="14.4" x14ac:dyDescent="0.3">
      <c r="D838" s="53"/>
    </row>
    <row r="839" spans="4:4" ht="14.4" x14ac:dyDescent="0.3">
      <c r="D839" s="53"/>
    </row>
    <row r="840" spans="4:4" ht="14.4" x14ac:dyDescent="0.3">
      <c r="D840" s="53"/>
    </row>
    <row r="841" spans="4:4" ht="14.4" x14ac:dyDescent="0.3">
      <c r="D841" s="53"/>
    </row>
    <row r="842" spans="4:4" ht="14.4" x14ac:dyDescent="0.3">
      <c r="D842" s="53"/>
    </row>
    <row r="843" spans="4:4" ht="14.4" x14ac:dyDescent="0.3">
      <c r="D843" s="53"/>
    </row>
    <row r="844" spans="4:4" ht="14.4" x14ac:dyDescent="0.3">
      <c r="D844" s="53"/>
    </row>
    <row r="845" spans="4:4" ht="14.4" x14ac:dyDescent="0.3">
      <c r="D845" s="53"/>
    </row>
    <row r="846" spans="4:4" ht="14.4" x14ac:dyDescent="0.3">
      <c r="D846" s="53"/>
    </row>
    <row r="847" spans="4:4" ht="14.4" x14ac:dyDescent="0.3">
      <c r="D847" s="53"/>
    </row>
    <row r="848" spans="4:4" ht="14.4" x14ac:dyDescent="0.3">
      <c r="D848" s="53"/>
    </row>
    <row r="849" spans="4:4" ht="14.4" x14ac:dyDescent="0.3">
      <c r="D849" s="53"/>
    </row>
    <row r="850" spans="4:4" ht="14.4" x14ac:dyDescent="0.3">
      <c r="D850" s="53"/>
    </row>
    <row r="851" spans="4:4" ht="14.4" x14ac:dyDescent="0.3">
      <c r="D851" s="53"/>
    </row>
    <row r="852" spans="4:4" ht="14.4" x14ac:dyDescent="0.3">
      <c r="D852" s="53"/>
    </row>
    <row r="853" spans="4:4" ht="14.4" x14ac:dyDescent="0.3">
      <c r="D853" s="53"/>
    </row>
    <row r="854" spans="4:4" ht="14.4" x14ac:dyDescent="0.3">
      <c r="D854" s="53"/>
    </row>
    <row r="855" spans="4:4" ht="14.4" x14ac:dyDescent="0.3">
      <c r="D855" s="53"/>
    </row>
    <row r="856" spans="4:4" ht="14.4" x14ac:dyDescent="0.3">
      <c r="D856" s="53"/>
    </row>
    <row r="857" spans="4:4" ht="14.4" x14ac:dyDescent="0.3">
      <c r="D857" s="53"/>
    </row>
    <row r="858" spans="4:4" ht="14.4" x14ac:dyDescent="0.3">
      <c r="D858" s="53"/>
    </row>
    <row r="859" spans="4:4" ht="14.4" x14ac:dyDescent="0.3">
      <c r="D859" s="53"/>
    </row>
    <row r="860" spans="4:4" ht="14.4" x14ac:dyDescent="0.3">
      <c r="D860" s="53"/>
    </row>
    <row r="861" spans="4:4" ht="14.4" x14ac:dyDescent="0.3">
      <c r="D861" s="53"/>
    </row>
    <row r="862" spans="4:4" ht="14.4" x14ac:dyDescent="0.3">
      <c r="D862" s="53"/>
    </row>
    <row r="863" spans="4:4" ht="14.4" x14ac:dyDescent="0.3">
      <c r="D863" s="53"/>
    </row>
    <row r="864" spans="4:4" ht="14.4" x14ac:dyDescent="0.3">
      <c r="D864" s="53"/>
    </row>
    <row r="865" spans="4:4" ht="14.4" x14ac:dyDescent="0.3">
      <c r="D865" s="53"/>
    </row>
    <row r="866" spans="4:4" ht="14.4" x14ac:dyDescent="0.3">
      <c r="D866" s="53"/>
    </row>
    <row r="867" spans="4:4" ht="14.4" x14ac:dyDescent="0.3">
      <c r="D867" s="53"/>
    </row>
    <row r="868" spans="4:4" ht="14.4" x14ac:dyDescent="0.3">
      <c r="D868" s="53"/>
    </row>
    <row r="869" spans="4:4" ht="14.4" x14ac:dyDescent="0.3">
      <c r="D869" s="53"/>
    </row>
    <row r="870" spans="4:4" ht="14.4" x14ac:dyDescent="0.3">
      <c r="D870" s="53"/>
    </row>
    <row r="871" spans="4:4" ht="14.4" x14ac:dyDescent="0.3">
      <c r="D871" s="53"/>
    </row>
    <row r="872" spans="4:4" ht="14.4" x14ac:dyDescent="0.3">
      <c r="D872" s="53"/>
    </row>
    <row r="873" spans="4:4" ht="14.4" x14ac:dyDescent="0.3">
      <c r="D873" s="53"/>
    </row>
    <row r="874" spans="4:4" ht="14.4" x14ac:dyDescent="0.3">
      <c r="D874" s="53"/>
    </row>
    <row r="875" spans="4:4" ht="14.4" x14ac:dyDescent="0.3">
      <c r="D875" s="53"/>
    </row>
    <row r="876" spans="4:4" ht="14.4" x14ac:dyDescent="0.3">
      <c r="D876" s="53"/>
    </row>
    <row r="877" spans="4:4" ht="14.4" x14ac:dyDescent="0.3">
      <c r="D877" s="53"/>
    </row>
    <row r="878" spans="4:4" ht="14.4" x14ac:dyDescent="0.3">
      <c r="D878" s="53"/>
    </row>
    <row r="879" spans="4:4" ht="14.4" x14ac:dyDescent="0.3">
      <c r="D879" s="53"/>
    </row>
    <row r="880" spans="4:4" ht="14.4" x14ac:dyDescent="0.3">
      <c r="D880" s="53"/>
    </row>
    <row r="881" spans="4:4" ht="14.4" x14ac:dyDescent="0.3">
      <c r="D881" s="53"/>
    </row>
    <row r="882" spans="4:4" ht="14.4" x14ac:dyDescent="0.3">
      <c r="D882" s="53"/>
    </row>
    <row r="883" spans="4:4" ht="14.4" x14ac:dyDescent="0.3">
      <c r="D883" s="53"/>
    </row>
    <row r="884" spans="4:4" ht="14.4" x14ac:dyDescent="0.3">
      <c r="D884" s="53"/>
    </row>
    <row r="885" spans="4:4" ht="14.4" x14ac:dyDescent="0.3">
      <c r="D885" s="53"/>
    </row>
    <row r="886" spans="4:4" ht="14.4" x14ac:dyDescent="0.3">
      <c r="D886" s="53"/>
    </row>
    <row r="887" spans="4:4" ht="14.4" x14ac:dyDescent="0.3">
      <c r="D887" s="53"/>
    </row>
    <row r="888" spans="4:4" ht="14.4" x14ac:dyDescent="0.3">
      <c r="D888" s="53"/>
    </row>
    <row r="889" spans="4:4" ht="14.4" x14ac:dyDescent="0.3">
      <c r="D889" s="53"/>
    </row>
    <row r="890" spans="4:4" ht="14.4" x14ac:dyDescent="0.3">
      <c r="D890" s="53"/>
    </row>
    <row r="891" spans="4:4" ht="14.4" x14ac:dyDescent="0.3">
      <c r="D891" s="53"/>
    </row>
    <row r="892" spans="4:4" ht="14.4" x14ac:dyDescent="0.3">
      <c r="D892" s="53"/>
    </row>
    <row r="893" spans="4:4" ht="14.4" x14ac:dyDescent="0.3">
      <c r="D893" s="53"/>
    </row>
    <row r="894" spans="4:4" ht="14.4" x14ac:dyDescent="0.3">
      <c r="D894" s="53"/>
    </row>
    <row r="895" spans="4:4" ht="14.4" x14ac:dyDescent="0.3">
      <c r="D895" s="53"/>
    </row>
    <row r="896" spans="4:4" ht="14.4" x14ac:dyDescent="0.3">
      <c r="D896" s="53"/>
    </row>
    <row r="897" spans="4:4" ht="14.4" x14ac:dyDescent="0.3">
      <c r="D897" s="53"/>
    </row>
    <row r="898" spans="4:4" ht="14.4" x14ac:dyDescent="0.3">
      <c r="D898" s="53"/>
    </row>
    <row r="899" spans="4:4" ht="14.4" x14ac:dyDescent="0.3">
      <c r="D899" s="53"/>
    </row>
    <row r="900" spans="4:4" ht="14.4" x14ac:dyDescent="0.3">
      <c r="D900" s="53"/>
    </row>
    <row r="901" spans="4:4" ht="14.4" x14ac:dyDescent="0.3">
      <c r="D901" s="53"/>
    </row>
    <row r="902" spans="4:4" ht="14.4" x14ac:dyDescent="0.3">
      <c r="D902" s="53"/>
    </row>
    <row r="903" spans="4:4" ht="14.4" x14ac:dyDescent="0.3">
      <c r="D903" s="53"/>
    </row>
    <row r="904" spans="4:4" ht="14.4" x14ac:dyDescent="0.3">
      <c r="D904" s="53"/>
    </row>
    <row r="905" spans="4:4" ht="14.4" x14ac:dyDescent="0.3">
      <c r="D905" s="53"/>
    </row>
    <row r="906" spans="4:4" ht="14.4" x14ac:dyDescent="0.3">
      <c r="D906" s="53"/>
    </row>
    <row r="907" spans="4:4" ht="14.4" x14ac:dyDescent="0.3">
      <c r="D907" s="53"/>
    </row>
    <row r="908" spans="4:4" ht="14.4" x14ac:dyDescent="0.3">
      <c r="D908" s="53"/>
    </row>
    <row r="909" spans="4:4" ht="14.4" x14ac:dyDescent="0.3">
      <c r="D909" s="53"/>
    </row>
    <row r="910" spans="4:4" ht="14.4" x14ac:dyDescent="0.3">
      <c r="D910" s="53"/>
    </row>
    <row r="911" spans="4:4" ht="14.4" x14ac:dyDescent="0.3">
      <c r="D911" s="53"/>
    </row>
    <row r="912" spans="4:4" ht="14.4" x14ac:dyDescent="0.3">
      <c r="D912" s="53"/>
    </row>
    <row r="913" spans="4:4" ht="14.4" x14ac:dyDescent="0.3">
      <c r="D913" s="53"/>
    </row>
    <row r="914" spans="4:4" ht="14.4" x14ac:dyDescent="0.3">
      <c r="D914" s="53"/>
    </row>
    <row r="915" spans="4:4" ht="14.4" x14ac:dyDescent="0.3">
      <c r="D915" s="53"/>
    </row>
    <row r="916" spans="4:4" ht="14.4" x14ac:dyDescent="0.3">
      <c r="D916" s="53"/>
    </row>
    <row r="917" spans="4:4" ht="14.4" x14ac:dyDescent="0.3">
      <c r="D917" s="53"/>
    </row>
    <row r="918" spans="4:4" ht="14.4" x14ac:dyDescent="0.3">
      <c r="D918" s="53"/>
    </row>
    <row r="919" spans="4:4" ht="14.4" x14ac:dyDescent="0.3">
      <c r="D919" s="53"/>
    </row>
    <row r="920" spans="4:4" ht="14.4" x14ac:dyDescent="0.3">
      <c r="D920" s="53"/>
    </row>
    <row r="921" spans="4:4" ht="14.4" x14ac:dyDescent="0.3">
      <c r="D921" s="53"/>
    </row>
    <row r="922" spans="4:4" ht="14.4" x14ac:dyDescent="0.3">
      <c r="D922" s="53"/>
    </row>
    <row r="923" spans="4:4" ht="14.4" x14ac:dyDescent="0.3">
      <c r="D923" s="53"/>
    </row>
    <row r="924" spans="4:4" ht="14.4" x14ac:dyDescent="0.3">
      <c r="D924" s="53"/>
    </row>
    <row r="925" spans="4:4" ht="14.4" x14ac:dyDescent="0.3">
      <c r="D925" s="53"/>
    </row>
    <row r="926" spans="4:4" ht="14.4" x14ac:dyDescent="0.3">
      <c r="D926" s="53"/>
    </row>
    <row r="927" spans="4:4" ht="14.4" x14ac:dyDescent="0.3">
      <c r="D927" s="53"/>
    </row>
    <row r="928" spans="4:4" ht="14.4" x14ac:dyDescent="0.3">
      <c r="D928" s="53"/>
    </row>
    <row r="929" spans="4:4" ht="14.4" x14ac:dyDescent="0.3">
      <c r="D929" s="53"/>
    </row>
    <row r="930" spans="4:4" ht="14.4" x14ac:dyDescent="0.3">
      <c r="D930" s="53"/>
    </row>
    <row r="931" spans="4:4" ht="14.4" x14ac:dyDescent="0.3">
      <c r="D931" s="53"/>
    </row>
    <row r="932" spans="4:4" ht="14.4" x14ac:dyDescent="0.3">
      <c r="D932" s="53"/>
    </row>
    <row r="933" spans="4:4" ht="14.4" x14ac:dyDescent="0.3">
      <c r="D933" s="53"/>
    </row>
    <row r="934" spans="4:4" ht="14.4" x14ac:dyDescent="0.3">
      <c r="D934" s="53"/>
    </row>
    <row r="935" spans="4:4" ht="14.4" x14ac:dyDescent="0.3">
      <c r="D935" s="53"/>
    </row>
    <row r="936" spans="4:4" ht="14.4" x14ac:dyDescent="0.3">
      <c r="D936" s="53"/>
    </row>
    <row r="937" spans="4:4" ht="14.4" x14ac:dyDescent="0.3">
      <c r="D937" s="53"/>
    </row>
    <row r="938" spans="4:4" ht="14.4" x14ac:dyDescent="0.3">
      <c r="D938" s="53"/>
    </row>
    <row r="939" spans="4:4" ht="14.4" x14ac:dyDescent="0.3">
      <c r="D939" s="53"/>
    </row>
    <row r="940" spans="4:4" ht="14.4" x14ac:dyDescent="0.3">
      <c r="D940" s="53"/>
    </row>
    <row r="941" spans="4:4" ht="14.4" x14ac:dyDescent="0.3">
      <c r="D941" s="53"/>
    </row>
    <row r="942" spans="4:4" ht="14.4" x14ac:dyDescent="0.3">
      <c r="D942" s="53"/>
    </row>
    <row r="943" spans="4:4" ht="14.4" x14ac:dyDescent="0.3">
      <c r="D943" s="53"/>
    </row>
    <row r="944" spans="4:4" ht="14.4" x14ac:dyDescent="0.3">
      <c r="D944" s="53"/>
    </row>
    <row r="945" spans="4:4" ht="14.4" x14ac:dyDescent="0.3">
      <c r="D945" s="53"/>
    </row>
    <row r="946" spans="4:4" ht="14.4" x14ac:dyDescent="0.3">
      <c r="D946" s="53"/>
    </row>
    <row r="947" spans="4:4" ht="14.4" x14ac:dyDescent="0.3">
      <c r="D947" s="53"/>
    </row>
    <row r="948" spans="4:4" ht="14.4" x14ac:dyDescent="0.3">
      <c r="D948" s="53"/>
    </row>
    <row r="949" spans="4:4" ht="14.4" x14ac:dyDescent="0.3">
      <c r="D949" s="53"/>
    </row>
    <row r="950" spans="4:4" ht="14.4" x14ac:dyDescent="0.3">
      <c r="D950" s="53"/>
    </row>
    <row r="951" spans="4:4" ht="14.4" x14ac:dyDescent="0.3">
      <c r="D951" s="53"/>
    </row>
    <row r="952" spans="4:4" ht="14.4" x14ac:dyDescent="0.3">
      <c r="D952" s="53"/>
    </row>
    <row r="953" spans="4:4" ht="14.4" x14ac:dyDescent="0.3">
      <c r="D953" s="53"/>
    </row>
    <row r="954" spans="4:4" ht="14.4" x14ac:dyDescent="0.3">
      <c r="D954" s="53"/>
    </row>
    <row r="955" spans="4:4" ht="14.4" x14ac:dyDescent="0.3">
      <c r="D955" s="53"/>
    </row>
    <row r="956" spans="4:4" ht="14.4" x14ac:dyDescent="0.3">
      <c r="D956" s="53"/>
    </row>
    <row r="957" spans="4:4" ht="14.4" x14ac:dyDescent="0.3">
      <c r="D957" s="53"/>
    </row>
    <row r="958" spans="4:4" ht="14.4" x14ac:dyDescent="0.3">
      <c r="D958" s="53"/>
    </row>
    <row r="959" spans="4:4" ht="14.4" x14ac:dyDescent="0.3">
      <c r="D959" s="53"/>
    </row>
    <row r="960" spans="4:4" ht="14.4" x14ac:dyDescent="0.3">
      <c r="D960" s="53"/>
    </row>
    <row r="961" spans="4:4" ht="14.4" x14ac:dyDescent="0.3">
      <c r="D961" s="53"/>
    </row>
    <row r="962" spans="4:4" ht="14.4" x14ac:dyDescent="0.3">
      <c r="D962" s="53"/>
    </row>
    <row r="963" spans="4:4" ht="14.4" x14ac:dyDescent="0.3">
      <c r="D963" s="53"/>
    </row>
    <row r="964" spans="4:4" ht="14.4" x14ac:dyDescent="0.3">
      <c r="D964" s="53"/>
    </row>
    <row r="965" spans="4:4" ht="14.4" x14ac:dyDescent="0.3">
      <c r="D965" s="53"/>
    </row>
    <row r="966" spans="4:4" ht="14.4" x14ac:dyDescent="0.3">
      <c r="D966" s="53"/>
    </row>
    <row r="967" spans="4:4" ht="14.4" x14ac:dyDescent="0.3">
      <c r="D967" s="53"/>
    </row>
    <row r="968" spans="4:4" ht="14.4" x14ac:dyDescent="0.3">
      <c r="D968" s="53"/>
    </row>
    <row r="969" spans="4:4" ht="14.4" x14ac:dyDescent="0.3">
      <c r="D969" s="53"/>
    </row>
    <row r="970" spans="4:4" ht="14.4" x14ac:dyDescent="0.3">
      <c r="D970" s="53"/>
    </row>
    <row r="971" spans="4:4" ht="14.4" x14ac:dyDescent="0.3">
      <c r="D971" s="53"/>
    </row>
    <row r="972" spans="4:4" ht="14.4" x14ac:dyDescent="0.3">
      <c r="D972" s="53"/>
    </row>
    <row r="973" spans="4:4" ht="14.4" x14ac:dyDescent="0.3">
      <c r="D973" s="53"/>
    </row>
    <row r="974" spans="4:4" ht="14.4" x14ac:dyDescent="0.3">
      <c r="D974" s="53"/>
    </row>
    <row r="975" spans="4:4" ht="14.4" x14ac:dyDescent="0.3">
      <c r="D975" s="53"/>
    </row>
    <row r="976" spans="4:4" ht="14.4" x14ac:dyDescent="0.3">
      <c r="D976" s="53"/>
    </row>
    <row r="977" spans="4:4" ht="14.4" x14ac:dyDescent="0.3">
      <c r="D977" s="53"/>
    </row>
    <row r="978" spans="4:4" ht="14.4" x14ac:dyDescent="0.3">
      <c r="D978" s="53"/>
    </row>
    <row r="979" spans="4:4" ht="14.4" x14ac:dyDescent="0.3">
      <c r="D979" s="53"/>
    </row>
    <row r="980" spans="4:4" ht="14.4" x14ac:dyDescent="0.3">
      <c r="D980" s="53"/>
    </row>
    <row r="981" spans="4:4" ht="14.4" x14ac:dyDescent="0.3">
      <c r="D981" s="53"/>
    </row>
    <row r="982" spans="4:4" ht="14.4" x14ac:dyDescent="0.3">
      <c r="D982" s="53"/>
    </row>
    <row r="983" spans="4:4" ht="14.4" x14ac:dyDescent="0.3">
      <c r="D983" s="53"/>
    </row>
    <row r="984" spans="4:4" ht="14.4" x14ac:dyDescent="0.3">
      <c r="D984" s="53"/>
    </row>
    <row r="985" spans="4:4" ht="14.4" x14ac:dyDescent="0.3">
      <c r="D985" s="53"/>
    </row>
    <row r="986" spans="4:4" ht="14.4" x14ac:dyDescent="0.3">
      <c r="D986" s="53"/>
    </row>
    <row r="987" spans="4:4" ht="14.4" x14ac:dyDescent="0.3">
      <c r="D987" s="53"/>
    </row>
    <row r="988" spans="4:4" ht="14.4" x14ac:dyDescent="0.3">
      <c r="D988" s="53"/>
    </row>
    <row r="989" spans="4:4" ht="14.4" x14ac:dyDescent="0.3">
      <c r="D989" s="53"/>
    </row>
    <row r="990" spans="4:4" ht="14.4" x14ac:dyDescent="0.3">
      <c r="D990" s="53"/>
    </row>
    <row r="991" spans="4:4" ht="14.4" x14ac:dyDescent="0.3">
      <c r="D991" s="53"/>
    </row>
    <row r="992" spans="4:4" ht="14.4" x14ac:dyDescent="0.3">
      <c r="D992" s="53"/>
    </row>
    <row r="993" spans="4:4" ht="14.4" x14ac:dyDescent="0.3">
      <c r="D993" s="53"/>
    </row>
    <row r="994" spans="4:4" ht="14.4" x14ac:dyDescent="0.3">
      <c r="D994" s="53"/>
    </row>
    <row r="995" spans="4:4" ht="14.4" x14ac:dyDescent="0.3">
      <c r="D995" s="53"/>
    </row>
    <row r="996" spans="4:4" ht="14.4" x14ac:dyDescent="0.3">
      <c r="D996" s="53"/>
    </row>
    <row r="997" spans="4:4" ht="14.4" x14ac:dyDescent="0.3">
      <c r="D997" s="53"/>
    </row>
    <row r="998" spans="4:4" ht="14.4" x14ac:dyDescent="0.3">
      <c r="D998" s="53"/>
    </row>
    <row r="999" spans="4:4" ht="14.4" x14ac:dyDescent="0.3">
      <c r="D999" s="53"/>
    </row>
    <row r="1000" spans="4:4" ht="14.4" x14ac:dyDescent="0.3">
      <c r="D1000" s="53"/>
    </row>
    <row r="1001" spans="4:4" ht="14.4" x14ac:dyDescent="0.3">
      <c r="D1001" s="53"/>
    </row>
    <row r="1002" spans="4:4" ht="14.4" x14ac:dyDescent="0.3">
      <c r="D1002" s="53"/>
    </row>
    <row r="1003" spans="4:4" ht="14.4" x14ac:dyDescent="0.3">
      <c r="D1003" s="53"/>
    </row>
    <row r="1004" spans="4:4" ht="14.4" x14ac:dyDescent="0.3">
      <c r="D1004" s="53"/>
    </row>
    <row r="1005" spans="4:4" ht="14.4" x14ac:dyDescent="0.3">
      <c r="D1005" s="53"/>
    </row>
    <row r="1006" spans="4:4" ht="14.4" x14ac:dyDescent="0.3">
      <c r="D1006" s="53"/>
    </row>
    <row r="1007" spans="4:4" ht="14.4" x14ac:dyDescent="0.3">
      <c r="D1007" s="53"/>
    </row>
    <row r="1008" spans="4:4" ht="14.4" x14ac:dyDescent="0.3">
      <c r="D1008" s="53"/>
    </row>
    <row r="1009" spans="4:4" ht="14.4" x14ac:dyDescent="0.3">
      <c r="D1009" s="53"/>
    </row>
    <row r="1010" spans="4:4" ht="14.4" x14ac:dyDescent="0.3">
      <c r="D1010" s="53"/>
    </row>
    <row r="1011" spans="4:4" ht="14.4" x14ac:dyDescent="0.3">
      <c r="D1011" s="53"/>
    </row>
    <row r="1012" spans="4:4" ht="14.4" x14ac:dyDescent="0.3">
      <c r="D1012" s="53"/>
    </row>
    <row r="1013" spans="4:4" ht="14.4" x14ac:dyDescent="0.3">
      <c r="D1013" s="53"/>
    </row>
    <row r="1014" spans="4:4" ht="14.4" x14ac:dyDescent="0.3">
      <c r="D1014" s="53"/>
    </row>
    <row r="1015" spans="4:4" ht="14.4" x14ac:dyDescent="0.3">
      <c r="D1015" s="53"/>
    </row>
    <row r="1016" spans="4:4" ht="14.4" x14ac:dyDescent="0.3">
      <c r="D1016" s="53"/>
    </row>
  </sheetData>
  <sheetProtection algorithmName="SHA-512" hashValue="8epRl9TbvhkkMzZyZgrc1+awUpKOnX5XIrDSvWKM8f1B2GKyK44Fz0dgY9b1wjRDsnYznIwatErVJR4WRTtbaA==" saltValue="m/B4CWckPvOREbnECSBZ4g==" spinCount="100000" sheet="1" objects="1" scenarios="1" formatColumns="0" insertRows="0"/>
  <protectedRanges>
    <protectedRange sqref="E14:G20 E23:G25 E27:G30 E34:G42 E44:G44 E48:G49 B61:C70 B75:C84" name="Range1"/>
  </protectedRanges>
  <mergeCells count="2">
    <mergeCell ref="E4:G9"/>
    <mergeCell ref="F11:G11"/>
  </mergeCells>
  <conditionalFormatting sqref="A59:B59">
    <cfRule type="expression" dxfId="17" priority="3">
      <formula>$H$30="Please enter note below"</formula>
    </cfRule>
  </conditionalFormatting>
  <conditionalFormatting sqref="A73:B73">
    <cfRule type="expression" dxfId="16" priority="2">
      <formula>$H$41="Please enter note below"</formula>
    </cfRule>
  </conditionalFormatting>
  <dataValidations count="2">
    <dataValidation allowBlank="1" showErrorMessage="1" sqref="C1:C15 C17:C60 C71:C74 L8:XFD1048576 J13:J21 K14:K22 J23:K1048576 J10:K12 J1:XFD7 D1:D1048576 H1:I1048576 E50:G1048576 E43:G43 E31:G33 E26:G26 E21:G22 E1:G13 A1:B1048576 C85:C1048576 E45:G47" xr:uid="{00000000-0002-0000-0400-000000000000}"/>
    <dataValidation type="decimal" allowBlank="1" showInputMessage="1" showErrorMessage="1" errorTitle="Error" error="Please enter numerical values" sqref="E14:G20 E23:G25 E27:G30 E34:G42 E44:G44 E48:G49 C61:C70 C75:C84" xr:uid="{00000000-0002-0000-0400-000001000000}">
      <formula1>-100000000000000000</formula1>
      <formula2>1000000000000000000</formula2>
    </dataValidation>
  </dataValidations>
  <pageMargins left="0" right="0" top="0" bottom="0" header="0" footer="0"/>
  <pageSetup paperSize="5" scale="90" orientation="landscape" r:id="rId1"/>
  <headerFooter>
    <oddFooter>&amp;CPage &amp;P of &amp;N</oddFooter>
  </headerFooter>
  <rowBreaks count="1" manualBreakCount="1">
    <brk id="31" max="6" man="1"/>
  </rowBreaks>
  <extLst>
    <ext xmlns:x14="http://schemas.microsoft.com/office/spreadsheetml/2009/9/main" uri="{78C0D931-6437-407d-A8EE-F0AAD7539E65}">
      <x14:conditionalFormattings>
        <x14:conditionalFormatting xmlns:xm="http://schemas.microsoft.com/office/excel/2006/main">
          <x14:cfRule type="expression" priority="4" id="{B6B7F64F-1AE3-488F-B65D-E4FA2088DB9F}">
            <xm:f>'Control Sheet'!$D$20&lt;&gt;0</xm:f>
            <x14:dxf>
              <fill>
                <patternFill>
                  <bgColor rgb="FFFF0000"/>
                </patternFill>
              </fill>
            </x14:dxf>
          </x14:cfRule>
          <xm:sqref>D50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1029"/>
  <sheetViews>
    <sheetView showGridLines="0" zoomScale="80" zoomScaleNormal="80" zoomScaleSheetLayoutView="100" workbookViewId="0"/>
  </sheetViews>
  <sheetFormatPr defaultColWidth="15.21875" defaultRowHeight="15" customHeight="1" x14ac:dyDescent="0.3"/>
  <cols>
    <col min="1" max="1" width="5.5546875" style="169" bestFit="1" customWidth="1"/>
    <col min="2" max="2" width="40.5546875" customWidth="1"/>
    <col min="3" max="3" width="37.44140625" customWidth="1"/>
    <col min="4" max="4" width="10.5546875" customWidth="1"/>
    <col min="5" max="5" width="14.77734375" bestFit="1" customWidth="1"/>
    <col min="6" max="6" width="11.77734375" customWidth="1"/>
    <col min="7" max="7" width="23" customWidth="1"/>
    <col min="8" max="8" width="39.44140625" style="137" customWidth="1"/>
    <col min="9" max="9" width="17.21875" customWidth="1"/>
    <col min="10" max="10" width="18.77734375" bestFit="1" customWidth="1"/>
    <col min="11" max="11" width="13.21875" bestFit="1" customWidth="1"/>
    <col min="12" max="13" width="23.77734375" customWidth="1"/>
    <col min="14" max="14" width="20.21875" customWidth="1"/>
    <col min="15" max="15" width="21.44140625" customWidth="1"/>
    <col min="16" max="16" width="26.21875" customWidth="1"/>
    <col min="17" max="17" width="2.44140625" customWidth="1"/>
    <col min="18" max="25" width="8.77734375" customWidth="1"/>
  </cols>
  <sheetData>
    <row r="1" spans="1:25" thickBot="1" x14ac:dyDescent="0.35">
      <c r="B1" s="30" t="s">
        <v>0</v>
      </c>
      <c r="C1" s="3"/>
      <c r="D1" s="3"/>
      <c r="E1" s="3"/>
      <c r="F1" s="3"/>
      <c r="G1" s="3"/>
      <c r="H1" s="134"/>
      <c r="I1" s="3"/>
      <c r="J1" s="3"/>
      <c r="K1" s="3"/>
      <c r="L1" s="3"/>
      <c r="M1" s="3"/>
      <c r="N1" s="3"/>
      <c r="O1" s="31" t="s">
        <v>3</v>
      </c>
      <c r="P1" s="3"/>
      <c r="Q1" s="3"/>
    </row>
    <row r="2" spans="1:25" ht="15" customHeight="1" x14ac:dyDescent="0.3">
      <c r="B2" s="30" t="s">
        <v>298</v>
      </c>
      <c r="C2" s="3"/>
      <c r="D2" s="3"/>
      <c r="E2" s="3"/>
      <c r="F2" s="3"/>
      <c r="G2" s="390" t="s">
        <v>7</v>
      </c>
      <c r="H2" s="391"/>
      <c r="I2" s="391"/>
      <c r="J2" s="391"/>
      <c r="K2" s="391"/>
      <c r="L2" s="391"/>
      <c r="M2" s="391"/>
      <c r="N2" s="392"/>
      <c r="O2" s="3"/>
      <c r="P2" s="3"/>
      <c r="Q2" s="3"/>
    </row>
    <row r="3" spans="1:25" ht="14.4" x14ac:dyDescent="0.3">
      <c r="B3" s="30"/>
      <c r="C3" s="3"/>
      <c r="D3" s="3"/>
      <c r="E3" s="3"/>
      <c r="F3" s="3"/>
      <c r="G3" s="393"/>
      <c r="H3" s="394"/>
      <c r="I3" s="394"/>
      <c r="J3" s="394"/>
      <c r="K3" s="394"/>
      <c r="L3" s="394"/>
      <c r="M3" s="394"/>
      <c r="N3" s="395"/>
      <c r="P3" s="66"/>
      <c r="Q3" s="3"/>
    </row>
    <row r="4" spans="1:25" ht="14.4" x14ac:dyDescent="0.3">
      <c r="B4" s="30"/>
      <c r="C4" s="3"/>
      <c r="D4" s="3"/>
      <c r="E4" s="3"/>
      <c r="F4" s="63"/>
      <c r="G4" s="393"/>
      <c r="H4" s="394"/>
      <c r="I4" s="394"/>
      <c r="J4" s="394"/>
      <c r="K4" s="394"/>
      <c r="L4" s="394"/>
      <c r="M4" s="394"/>
      <c r="N4" s="395"/>
      <c r="O4" s="3"/>
      <c r="P4" s="3"/>
      <c r="Q4" s="3"/>
    </row>
    <row r="5" spans="1:25" ht="14.4" x14ac:dyDescent="0.3">
      <c r="B5" s="30" t="s">
        <v>400</v>
      </c>
      <c r="C5" s="33">
        <f>VLOOKUP(B5,'Cover Sheet'!$A$5:$B$16,2,FALSE)</f>
        <v>0</v>
      </c>
      <c r="D5" s="57"/>
      <c r="E5" s="57"/>
      <c r="F5" s="57"/>
      <c r="G5" s="393"/>
      <c r="H5" s="394"/>
      <c r="I5" s="394"/>
      <c r="J5" s="394"/>
      <c r="K5" s="394"/>
      <c r="L5" s="394"/>
      <c r="M5" s="394"/>
      <c r="N5" s="395"/>
      <c r="O5" s="3"/>
      <c r="P5" s="3"/>
      <c r="Q5" s="3"/>
    </row>
    <row r="6" spans="1:25" ht="14.4" x14ac:dyDescent="0.3">
      <c r="B6" s="30" t="s">
        <v>129</v>
      </c>
      <c r="C6" s="33" t="str">
        <f>VLOOKUP(B6,'Cover Sheet'!$A$5:$B$16,2,FALSE)</f>
        <v/>
      </c>
      <c r="D6" s="57"/>
      <c r="E6" s="57"/>
      <c r="F6" s="57"/>
      <c r="G6" s="393"/>
      <c r="H6" s="394"/>
      <c r="I6" s="394"/>
      <c r="J6" s="394"/>
      <c r="K6" s="394"/>
      <c r="L6" s="394"/>
      <c r="M6" s="394"/>
      <c r="N6" s="395"/>
      <c r="O6" s="3"/>
      <c r="P6" s="3"/>
      <c r="Q6" s="3"/>
    </row>
    <row r="7" spans="1:25" ht="14.4" x14ac:dyDescent="0.3">
      <c r="B7" s="30" t="s">
        <v>10</v>
      </c>
      <c r="C7" s="33">
        <f>VLOOKUP(B7,'Cover Sheet'!$A$5:$B$16,2,FALSE)</f>
        <v>0</v>
      </c>
      <c r="D7" s="57"/>
      <c r="E7" s="57"/>
      <c r="F7" s="57"/>
      <c r="G7" s="393"/>
      <c r="H7" s="394"/>
      <c r="I7" s="394"/>
      <c r="J7" s="394"/>
      <c r="K7" s="394"/>
      <c r="L7" s="394"/>
      <c r="M7" s="394"/>
      <c r="N7" s="395"/>
      <c r="O7" s="3"/>
      <c r="P7" s="3"/>
      <c r="Q7" s="3"/>
    </row>
    <row r="8" spans="1:25" ht="14.4" x14ac:dyDescent="0.3">
      <c r="B8" s="32" t="s">
        <v>94</v>
      </c>
      <c r="C8" s="131">
        <f>VLOOKUP(B8,'Cover Sheet'!$A$5:$B$16,2,FALSE)</f>
        <v>0</v>
      </c>
      <c r="D8" s="162"/>
      <c r="E8" s="162"/>
      <c r="F8" s="162"/>
      <c r="G8" s="393"/>
      <c r="H8" s="394"/>
      <c r="I8" s="394"/>
      <c r="J8" s="394"/>
      <c r="K8" s="394"/>
      <c r="L8" s="394"/>
      <c r="M8" s="394"/>
      <c r="N8" s="395"/>
      <c r="O8" s="3"/>
      <c r="P8" s="3"/>
      <c r="Q8" s="3"/>
    </row>
    <row r="9" spans="1:25" thickBot="1" x14ac:dyDescent="0.35">
      <c r="B9" s="30" t="s">
        <v>334</v>
      </c>
      <c r="C9" s="33">
        <f>VLOOKUP(B9,'Cover Sheet'!$A$5:$B$16,2,FALSE)</f>
        <v>0</v>
      </c>
      <c r="D9" s="57"/>
      <c r="E9" s="57"/>
      <c r="F9" s="57"/>
      <c r="G9" s="396"/>
      <c r="H9" s="397"/>
      <c r="I9" s="397"/>
      <c r="J9" s="397"/>
      <c r="K9" s="397"/>
      <c r="L9" s="397"/>
      <c r="M9" s="397"/>
      <c r="N9" s="398"/>
      <c r="O9" s="3"/>
      <c r="P9" s="3"/>
      <c r="Q9" s="3"/>
    </row>
    <row r="10" spans="1:25" ht="14.4" x14ac:dyDescent="0.3">
      <c r="B10" s="30" t="s">
        <v>12</v>
      </c>
      <c r="C10" s="131">
        <f>VLOOKUP(B10,'Cover Sheet'!$A$5:$B$16,2,FALSE)</f>
        <v>0</v>
      </c>
      <c r="D10" s="162"/>
      <c r="E10" s="162"/>
      <c r="F10" s="162"/>
      <c r="G10" s="3"/>
      <c r="H10" s="134"/>
      <c r="I10" s="3"/>
      <c r="J10" s="3"/>
      <c r="K10" s="3"/>
      <c r="L10" s="3"/>
      <c r="M10" s="3"/>
      <c r="N10" s="3"/>
      <c r="O10" s="3"/>
      <c r="P10" s="3"/>
      <c r="Q10" s="3"/>
    </row>
    <row r="11" spans="1:25" thickBot="1" x14ac:dyDescent="0.35">
      <c r="B11" s="30" t="s">
        <v>232</v>
      </c>
      <c r="C11" s="33">
        <f>VLOOKUP(B11,'Cover Sheet'!$A$5:$B$16,2,FALSE)</f>
        <v>0</v>
      </c>
      <c r="D11" s="57"/>
      <c r="E11" s="57"/>
      <c r="F11" s="57"/>
      <c r="G11" s="3"/>
      <c r="H11" s="134"/>
      <c r="I11" s="3"/>
      <c r="J11" s="3"/>
      <c r="K11" s="3"/>
      <c r="L11" s="3"/>
      <c r="M11" s="3"/>
      <c r="N11" s="3"/>
      <c r="O11" s="3"/>
      <c r="P11" s="3"/>
      <c r="Q11" s="3"/>
    </row>
    <row r="12" spans="1:25" s="145" customFormat="1" thickBot="1" x14ac:dyDescent="0.35">
      <c r="B12" s="240"/>
      <c r="C12" s="239"/>
      <c r="D12" s="143"/>
      <c r="E12" s="143"/>
      <c r="F12" s="143"/>
      <c r="G12" s="77"/>
      <c r="H12" s="144"/>
      <c r="I12" s="77"/>
      <c r="J12" s="77"/>
      <c r="K12" s="77"/>
      <c r="L12" s="142"/>
      <c r="M12" s="399" t="s">
        <v>267</v>
      </c>
      <c r="N12" s="400"/>
      <c r="O12" s="77"/>
      <c r="P12" s="77"/>
      <c r="Q12" s="77"/>
    </row>
    <row r="13" spans="1:25" s="145" customFormat="1" ht="30.75" customHeight="1" thickBot="1" x14ac:dyDescent="0.35">
      <c r="B13" s="130" t="s">
        <v>354</v>
      </c>
      <c r="C13" s="102" t="s">
        <v>127</v>
      </c>
      <c r="D13" s="140" t="s">
        <v>361</v>
      </c>
      <c r="E13" s="219" t="s">
        <v>362</v>
      </c>
      <c r="F13" s="219" t="s">
        <v>331</v>
      </c>
      <c r="G13" s="79" t="s">
        <v>266</v>
      </c>
      <c r="H13" s="139" t="s">
        <v>250</v>
      </c>
      <c r="I13" s="79" t="s">
        <v>16</v>
      </c>
      <c r="J13" s="79" t="s">
        <v>260</v>
      </c>
      <c r="K13" s="130" t="s">
        <v>397</v>
      </c>
      <c r="L13" s="140" t="s">
        <v>15</v>
      </c>
      <c r="M13" s="141" t="s">
        <v>17</v>
      </c>
      <c r="N13" s="80" t="s">
        <v>18</v>
      </c>
      <c r="O13" s="79" t="s">
        <v>357</v>
      </c>
      <c r="P13" s="161"/>
      <c r="Q13" s="146"/>
    </row>
    <row r="14" spans="1:25" ht="14.4" x14ac:dyDescent="0.3">
      <c r="B14" s="50" t="s">
        <v>62</v>
      </c>
      <c r="C14" s="3"/>
      <c r="D14" s="3"/>
      <c r="E14" s="3"/>
      <c r="F14" s="3"/>
      <c r="G14" s="3"/>
      <c r="H14" s="134"/>
      <c r="I14" s="3"/>
      <c r="J14" s="64"/>
      <c r="K14" s="64"/>
      <c r="L14" s="64"/>
      <c r="M14" s="68"/>
      <c r="N14" s="69"/>
      <c r="O14" s="64"/>
      <c r="P14" s="37"/>
      <c r="Q14" s="3"/>
    </row>
    <row r="15" spans="1:25" ht="14.4" x14ac:dyDescent="0.3">
      <c r="B15" s="50" t="s">
        <v>328</v>
      </c>
      <c r="C15" s="3"/>
      <c r="D15" s="3"/>
      <c r="E15" s="3"/>
      <c r="F15" s="3"/>
      <c r="G15" s="3"/>
      <c r="H15" s="134"/>
      <c r="I15" s="3"/>
      <c r="J15" s="64"/>
      <c r="K15" s="64"/>
      <c r="L15" s="64"/>
      <c r="M15" s="44"/>
      <c r="N15" s="64"/>
      <c r="O15" s="64"/>
      <c r="P15" s="37"/>
      <c r="Q15" s="3"/>
    </row>
    <row r="16" spans="1:25" s="54" customFormat="1" ht="14.4" x14ac:dyDescent="0.3">
      <c r="A16" s="170"/>
      <c r="B16" s="70"/>
      <c r="C16" s="5"/>
      <c r="D16" s="5"/>
      <c r="E16" s="5"/>
      <c r="F16" s="5"/>
      <c r="G16" s="5"/>
      <c r="H16" s="135"/>
      <c r="I16" s="5"/>
      <c r="J16" s="5"/>
      <c r="K16" s="5"/>
      <c r="L16" s="5"/>
      <c r="M16" s="65"/>
      <c r="N16" s="5"/>
      <c r="O16" s="5"/>
      <c r="P16" s="5"/>
      <c r="Q16" s="5"/>
      <c r="R16" s="53"/>
      <c r="S16" s="53"/>
      <c r="T16" s="53"/>
      <c r="U16" s="53"/>
      <c r="V16" s="53"/>
      <c r="W16" s="53"/>
      <c r="X16" s="53"/>
      <c r="Y16" s="53"/>
    </row>
    <row r="17" spans="1:25" s="54" customFormat="1" ht="14.4" x14ac:dyDescent="0.3">
      <c r="A17" s="170">
        <v>3001</v>
      </c>
      <c r="B17" s="71" t="s">
        <v>269</v>
      </c>
      <c r="C17" s="26"/>
      <c r="D17" s="26"/>
      <c r="E17" s="26"/>
      <c r="F17" s="26"/>
      <c r="G17" s="26"/>
      <c r="H17" s="136"/>
      <c r="I17" s="26"/>
      <c r="J17" s="26"/>
      <c r="K17" s="26"/>
      <c r="L17" s="26"/>
      <c r="M17" s="26"/>
      <c r="N17" s="26"/>
      <c r="O17" s="26"/>
      <c r="P17" s="5"/>
      <c r="Q17" s="5"/>
      <c r="R17" s="53"/>
      <c r="S17" s="53"/>
      <c r="T17" s="53"/>
      <c r="U17" s="53"/>
      <c r="V17" s="53"/>
      <c r="W17" s="53"/>
      <c r="X17" s="53"/>
      <c r="Y17" s="53"/>
    </row>
    <row r="18" spans="1:25" s="54" customFormat="1" ht="14.4" x14ac:dyDescent="0.3">
      <c r="A18" s="170"/>
      <c r="B18" s="70"/>
      <c r="C18" s="198"/>
      <c r="D18" s="247"/>
      <c r="E18" s="198"/>
      <c r="F18" s="198"/>
      <c r="G18" s="329"/>
      <c r="H18" s="199"/>
      <c r="I18" s="330"/>
      <c r="J18" s="247"/>
      <c r="K18" s="330"/>
      <c r="L18" s="330"/>
      <c r="M18" s="330"/>
      <c r="N18" s="330"/>
      <c r="O18" s="200">
        <f>SUM(L18:N18)</f>
        <v>0</v>
      </c>
      <c r="P18" s="5"/>
      <c r="Q18" s="5"/>
      <c r="R18" s="53"/>
      <c r="S18" s="53"/>
      <c r="T18" s="53"/>
      <c r="U18" s="53"/>
      <c r="V18" s="53"/>
      <c r="W18" s="53"/>
      <c r="X18" s="53"/>
      <c r="Y18" s="53"/>
    </row>
    <row r="19" spans="1:25" s="54" customFormat="1" ht="14.4" x14ac:dyDescent="0.3">
      <c r="A19" s="170"/>
      <c r="B19" s="70"/>
      <c r="C19" s="331"/>
      <c r="D19" s="247"/>
      <c r="E19" s="198"/>
      <c r="F19" s="198"/>
      <c r="G19" s="329"/>
      <c r="H19" s="199"/>
      <c r="I19" s="330"/>
      <c r="J19" s="247"/>
      <c r="K19" s="330"/>
      <c r="L19" s="330"/>
      <c r="M19" s="330"/>
      <c r="N19" s="330"/>
      <c r="O19" s="200">
        <f t="shared" ref="O19:O22" si="0">SUM(L19:N19)</f>
        <v>0</v>
      </c>
      <c r="P19" s="5"/>
      <c r="Q19" s="5"/>
      <c r="R19" s="53"/>
      <c r="S19" s="53"/>
      <c r="T19" s="53"/>
      <c r="U19" s="53"/>
      <c r="V19" s="53"/>
      <c r="W19" s="53"/>
      <c r="X19" s="53"/>
      <c r="Y19" s="53"/>
    </row>
    <row r="20" spans="1:25" s="54" customFormat="1" ht="14.4" x14ac:dyDescent="0.3">
      <c r="A20" s="170"/>
      <c r="B20" s="70"/>
      <c r="C20" s="331"/>
      <c r="D20" s="247"/>
      <c r="E20" s="198"/>
      <c r="F20" s="198"/>
      <c r="G20" s="329"/>
      <c r="H20" s="199"/>
      <c r="I20" s="330"/>
      <c r="J20" s="247"/>
      <c r="K20" s="330"/>
      <c r="L20" s="330"/>
      <c r="M20" s="330"/>
      <c r="N20" s="330"/>
      <c r="O20" s="200">
        <f t="shared" si="0"/>
        <v>0</v>
      </c>
      <c r="P20" s="5"/>
      <c r="Q20" s="5"/>
      <c r="R20" s="53"/>
      <c r="S20" s="53"/>
      <c r="T20" s="53"/>
      <c r="U20" s="53"/>
      <c r="V20" s="53"/>
      <c r="W20" s="53"/>
      <c r="X20" s="53"/>
      <c r="Y20" s="53"/>
    </row>
    <row r="21" spans="1:25" s="54" customFormat="1" ht="14.4" x14ac:dyDescent="0.3">
      <c r="A21" s="170"/>
      <c r="B21" s="70"/>
      <c r="C21" s="198"/>
      <c r="D21" s="247"/>
      <c r="E21" s="198"/>
      <c r="F21" s="198"/>
      <c r="G21" s="329"/>
      <c r="H21" s="199"/>
      <c r="I21" s="330"/>
      <c r="J21" s="247"/>
      <c r="K21" s="330"/>
      <c r="L21" s="330"/>
      <c r="M21" s="330"/>
      <c r="N21" s="330"/>
      <c r="O21" s="200">
        <f t="shared" si="0"/>
        <v>0</v>
      </c>
      <c r="P21" s="5"/>
      <c r="Q21" s="5"/>
      <c r="R21" s="53"/>
      <c r="S21" s="53"/>
      <c r="T21" s="53"/>
      <c r="U21" s="53"/>
      <c r="V21" s="53"/>
      <c r="W21" s="53"/>
      <c r="X21" s="53"/>
      <c r="Y21" s="53"/>
    </row>
    <row r="22" spans="1:25" s="54" customFormat="1" ht="14.4" x14ac:dyDescent="0.3">
      <c r="A22" s="170"/>
      <c r="B22" s="70"/>
      <c r="C22" s="198"/>
      <c r="D22" s="247"/>
      <c r="E22" s="198"/>
      <c r="F22" s="198"/>
      <c r="G22" s="329"/>
      <c r="H22" s="199"/>
      <c r="I22" s="330"/>
      <c r="J22" s="247"/>
      <c r="K22" s="330"/>
      <c r="L22" s="330"/>
      <c r="M22" s="330"/>
      <c r="N22" s="330"/>
      <c r="O22" s="200">
        <f t="shared" si="0"/>
        <v>0</v>
      </c>
      <c r="P22" s="5"/>
      <c r="Q22" s="5"/>
      <c r="R22" s="53"/>
      <c r="S22" s="53"/>
      <c r="T22" s="53"/>
      <c r="U22" s="53"/>
      <c r="V22" s="53"/>
      <c r="W22" s="53"/>
      <c r="X22" s="53"/>
      <c r="Y22" s="53"/>
    </row>
    <row r="23" spans="1:25" s="54" customFormat="1" ht="14.4" x14ac:dyDescent="0.3">
      <c r="A23" s="170"/>
      <c r="B23" s="70"/>
      <c r="C23" s="203"/>
      <c r="D23" s="203"/>
      <c r="E23" s="312"/>
      <c r="F23" s="312"/>
      <c r="G23" s="319"/>
      <c r="H23" s="204"/>
      <c r="I23" s="203"/>
      <c r="J23" s="309"/>
      <c r="K23" s="203"/>
      <c r="L23" s="205">
        <f>SUM(L18:L22)</f>
        <v>0</v>
      </c>
      <c r="M23" s="205">
        <f>SUM(M18:M22)</f>
        <v>0</v>
      </c>
      <c r="N23" s="205">
        <f>SUM(N18:N22)</f>
        <v>0</v>
      </c>
      <c r="O23" s="205">
        <f>SUM(O18:O22)</f>
        <v>0</v>
      </c>
      <c r="P23" s="5"/>
      <c r="Q23" s="5"/>
      <c r="R23" s="53"/>
      <c r="S23" s="53"/>
      <c r="T23" s="53"/>
      <c r="U23" s="53"/>
      <c r="V23" s="53"/>
      <c r="W23" s="53"/>
      <c r="X23" s="53"/>
      <c r="Y23" s="53"/>
    </row>
    <row r="24" spans="1:25" s="54" customFormat="1" ht="14.4" x14ac:dyDescent="0.3">
      <c r="A24" s="170">
        <v>3002</v>
      </c>
      <c r="B24" s="72" t="s">
        <v>268</v>
      </c>
      <c r="C24" s="203"/>
      <c r="D24" s="203"/>
      <c r="E24" s="313"/>
      <c r="F24" s="313"/>
      <c r="G24" s="319"/>
      <c r="H24" s="204"/>
      <c r="I24" s="203"/>
      <c r="J24" s="311"/>
      <c r="K24" s="203"/>
      <c r="L24" s="203"/>
      <c r="M24" s="203"/>
      <c r="N24" s="203"/>
      <c r="O24" s="244"/>
      <c r="P24" s="5"/>
      <c r="Q24" s="5"/>
      <c r="R24" s="53"/>
      <c r="S24" s="53"/>
      <c r="T24" s="53"/>
      <c r="U24" s="53"/>
      <c r="V24" s="53"/>
      <c r="W24" s="53"/>
      <c r="X24" s="53"/>
      <c r="Y24" s="53"/>
    </row>
    <row r="25" spans="1:25" s="54" customFormat="1" ht="14.4" x14ac:dyDescent="0.3">
      <c r="A25" s="170"/>
      <c r="B25" s="70"/>
      <c r="C25" s="198"/>
      <c r="D25" s="247"/>
      <c r="E25" s="198"/>
      <c r="F25" s="198"/>
      <c r="G25" s="247"/>
      <c r="H25" s="199"/>
      <c r="I25" s="198"/>
      <c r="J25" s="247"/>
      <c r="K25" s="330"/>
      <c r="L25" s="330"/>
      <c r="M25" s="330"/>
      <c r="N25" s="330"/>
      <c r="O25" s="200">
        <f>SUM(L25:N25)</f>
        <v>0</v>
      </c>
      <c r="P25" s="5"/>
      <c r="Q25" s="5"/>
      <c r="R25" s="53"/>
      <c r="S25" s="53"/>
      <c r="T25" s="53"/>
      <c r="U25" s="53"/>
      <c r="V25" s="53"/>
      <c r="W25" s="53"/>
      <c r="X25" s="53"/>
      <c r="Y25" s="53"/>
    </row>
    <row r="26" spans="1:25" s="54" customFormat="1" ht="14.4" x14ac:dyDescent="0.3">
      <c r="A26" s="170"/>
      <c r="B26" s="70"/>
      <c r="C26" s="331"/>
      <c r="D26" s="247"/>
      <c r="E26" s="198"/>
      <c r="F26" s="198"/>
      <c r="G26" s="329"/>
      <c r="H26" s="199"/>
      <c r="I26" s="330"/>
      <c r="J26" s="247"/>
      <c r="K26" s="330"/>
      <c r="L26" s="330"/>
      <c r="M26" s="330"/>
      <c r="N26" s="330"/>
      <c r="O26" s="200">
        <f t="shared" ref="O26:O28" si="1">SUM(L26:N26)</f>
        <v>0</v>
      </c>
      <c r="P26" s="5"/>
      <c r="Q26" s="5"/>
      <c r="R26" s="53"/>
      <c r="S26" s="53"/>
      <c r="T26" s="53"/>
      <c r="U26" s="53"/>
      <c r="V26" s="53"/>
      <c r="W26" s="53"/>
      <c r="X26" s="53"/>
      <c r="Y26" s="53"/>
    </row>
    <row r="27" spans="1:25" s="54" customFormat="1" ht="14.4" x14ac:dyDescent="0.3">
      <c r="A27" s="170"/>
      <c r="B27" s="70"/>
      <c r="C27" s="198"/>
      <c r="D27" s="247"/>
      <c r="E27" s="198"/>
      <c r="F27" s="198"/>
      <c r="G27" s="329"/>
      <c r="H27" s="199"/>
      <c r="I27" s="330"/>
      <c r="J27" s="247"/>
      <c r="K27" s="330"/>
      <c r="L27" s="330"/>
      <c r="M27" s="330"/>
      <c r="N27" s="330"/>
      <c r="O27" s="200">
        <f t="shared" si="1"/>
        <v>0</v>
      </c>
      <c r="P27" s="5"/>
      <c r="Q27" s="5"/>
      <c r="R27" s="53"/>
      <c r="S27" s="53"/>
      <c r="T27" s="53"/>
      <c r="U27" s="53"/>
      <c r="V27" s="53"/>
      <c r="W27" s="53"/>
      <c r="X27" s="53"/>
      <c r="Y27" s="53"/>
    </row>
    <row r="28" spans="1:25" s="54" customFormat="1" ht="14.4" x14ac:dyDescent="0.3">
      <c r="A28" s="170"/>
      <c r="B28" s="70"/>
      <c r="C28" s="198"/>
      <c r="D28" s="247"/>
      <c r="E28" s="198"/>
      <c r="F28" s="198"/>
      <c r="G28" s="329"/>
      <c r="H28" s="199"/>
      <c r="I28" s="330"/>
      <c r="J28" s="247"/>
      <c r="K28" s="330"/>
      <c r="L28" s="330"/>
      <c r="M28" s="330"/>
      <c r="N28" s="330"/>
      <c r="O28" s="200">
        <f t="shared" si="1"/>
        <v>0</v>
      </c>
      <c r="P28" s="5"/>
      <c r="Q28" s="5"/>
      <c r="R28" s="53"/>
      <c r="S28" s="53"/>
      <c r="T28" s="53"/>
      <c r="U28" s="53"/>
      <c r="V28" s="53"/>
      <c r="W28" s="53"/>
      <c r="X28" s="53"/>
      <c r="Y28" s="53"/>
    </row>
    <row r="29" spans="1:25" s="54" customFormat="1" ht="14.4" x14ac:dyDescent="0.3">
      <c r="A29" s="170"/>
      <c r="B29" s="70"/>
      <c r="C29" s="203"/>
      <c r="D29" s="203"/>
      <c r="E29" s="312"/>
      <c r="F29" s="312"/>
      <c r="G29" s="319"/>
      <c r="H29" s="204"/>
      <c r="I29" s="203"/>
      <c r="J29" s="309"/>
      <c r="K29" s="203"/>
      <c r="L29" s="205">
        <f>SUM(L25:L28)</f>
        <v>0</v>
      </c>
      <c r="M29" s="205">
        <f>SUM(M25:M28)</f>
        <v>0</v>
      </c>
      <c r="N29" s="205">
        <f>SUM(N25:N28)</f>
        <v>0</v>
      </c>
      <c r="O29" s="205">
        <f>SUM(O25:O28)</f>
        <v>0</v>
      </c>
      <c r="P29" s="5"/>
      <c r="Q29" s="5"/>
      <c r="R29" s="53"/>
      <c r="S29" s="53"/>
      <c r="T29" s="53"/>
      <c r="U29" s="53"/>
      <c r="V29" s="53"/>
      <c r="W29" s="53"/>
      <c r="X29" s="53"/>
      <c r="Y29" s="53"/>
    </row>
    <row r="30" spans="1:25" s="54" customFormat="1" ht="14.4" x14ac:dyDescent="0.3">
      <c r="A30" s="170">
        <v>3003</v>
      </c>
      <c r="B30" s="72" t="s">
        <v>372</v>
      </c>
      <c r="C30" s="203"/>
      <c r="D30" s="203"/>
      <c r="E30" s="313"/>
      <c r="F30" s="313"/>
      <c r="G30" s="319"/>
      <c r="H30" s="204"/>
      <c r="I30" s="203"/>
      <c r="J30" s="311"/>
      <c r="K30" s="203"/>
      <c r="L30" s="203"/>
      <c r="M30" s="203"/>
      <c r="N30" s="203"/>
      <c r="O30" s="244"/>
      <c r="P30" s="5"/>
      <c r="Q30" s="5"/>
      <c r="R30" s="53"/>
      <c r="S30" s="53"/>
      <c r="T30" s="53"/>
      <c r="U30" s="53"/>
      <c r="V30" s="53"/>
      <c r="W30" s="53"/>
      <c r="X30" s="53"/>
      <c r="Y30" s="53"/>
    </row>
    <row r="31" spans="1:25" s="54" customFormat="1" ht="14.4" x14ac:dyDescent="0.3">
      <c r="A31" s="170"/>
      <c r="B31" s="70"/>
      <c r="C31" s="198"/>
      <c r="D31" s="247"/>
      <c r="E31" s="198"/>
      <c r="F31" s="198"/>
      <c r="G31" s="329"/>
      <c r="H31" s="199"/>
      <c r="I31" s="330"/>
      <c r="J31" s="247"/>
      <c r="K31" s="330"/>
      <c r="L31" s="330"/>
      <c r="M31" s="330"/>
      <c r="N31" s="330"/>
      <c r="O31" s="200">
        <f>SUM(L31:N31)</f>
        <v>0</v>
      </c>
      <c r="P31" s="5"/>
      <c r="Q31" s="5"/>
      <c r="R31" s="53"/>
      <c r="S31" s="53"/>
      <c r="T31" s="53"/>
      <c r="U31" s="53"/>
      <c r="V31" s="53"/>
      <c r="W31" s="53"/>
      <c r="X31" s="53"/>
      <c r="Y31" s="53"/>
    </row>
    <row r="32" spans="1:25" s="54" customFormat="1" ht="14.4" x14ac:dyDescent="0.3">
      <c r="A32" s="170"/>
      <c r="B32" s="70"/>
      <c r="C32" s="331"/>
      <c r="D32" s="247"/>
      <c r="E32" s="198"/>
      <c r="F32" s="198"/>
      <c r="G32" s="329"/>
      <c r="H32" s="199"/>
      <c r="I32" s="330"/>
      <c r="J32" s="247"/>
      <c r="K32" s="330"/>
      <c r="L32" s="330"/>
      <c r="M32" s="330"/>
      <c r="N32" s="330"/>
      <c r="O32" s="200">
        <f t="shared" ref="O32:O34" si="2">SUM(L32:N32)</f>
        <v>0</v>
      </c>
      <c r="P32" s="5"/>
      <c r="Q32" s="5"/>
      <c r="R32" s="53"/>
      <c r="S32" s="53"/>
      <c r="T32" s="53"/>
      <c r="U32" s="53"/>
      <c r="V32" s="53"/>
      <c r="W32" s="53"/>
      <c r="X32" s="53"/>
      <c r="Y32" s="53"/>
    </row>
    <row r="33" spans="1:25" s="54" customFormat="1" ht="14.4" x14ac:dyDescent="0.3">
      <c r="A33" s="170"/>
      <c r="B33" s="70"/>
      <c r="C33" s="198"/>
      <c r="D33" s="247"/>
      <c r="E33" s="198"/>
      <c r="F33" s="198"/>
      <c r="G33" s="329"/>
      <c r="H33" s="199"/>
      <c r="I33" s="330"/>
      <c r="J33" s="247"/>
      <c r="K33" s="330"/>
      <c r="L33" s="330"/>
      <c r="M33" s="330"/>
      <c r="N33" s="330"/>
      <c r="O33" s="200">
        <f t="shared" si="2"/>
        <v>0</v>
      </c>
      <c r="P33" s="5"/>
      <c r="Q33" s="5"/>
      <c r="R33" s="53"/>
      <c r="S33" s="53"/>
      <c r="T33" s="53"/>
      <c r="U33" s="53"/>
      <c r="V33" s="53"/>
      <c r="W33" s="53"/>
      <c r="X33" s="53"/>
      <c r="Y33" s="53"/>
    </row>
    <row r="34" spans="1:25" s="54" customFormat="1" ht="14.4" x14ac:dyDescent="0.3">
      <c r="A34" s="170"/>
      <c r="B34" s="70"/>
      <c r="C34" s="198"/>
      <c r="D34" s="247"/>
      <c r="E34" s="198"/>
      <c r="F34" s="198"/>
      <c r="G34" s="329"/>
      <c r="H34" s="199"/>
      <c r="I34" s="330"/>
      <c r="J34" s="247"/>
      <c r="K34" s="330"/>
      <c r="L34" s="330"/>
      <c r="M34" s="330"/>
      <c r="N34" s="330"/>
      <c r="O34" s="200">
        <f t="shared" si="2"/>
        <v>0</v>
      </c>
      <c r="P34" s="5"/>
      <c r="Q34" s="5"/>
      <c r="R34" s="53"/>
      <c r="S34" s="53"/>
      <c r="T34" s="53"/>
      <c r="U34" s="53"/>
      <c r="V34" s="53"/>
      <c r="W34" s="53"/>
      <c r="X34" s="53"/>
      <c r="Y34" s="53"/>
    </row>
    <row r="35" spans="1:25" s="54" customFormat="1" ht="14.4" x14ac:dyDescent="0.3">
      <c r="A35" s="170"/>
      <c r="B35" s="70"/>
      <c r="C35" s="203"/>
      <c r="D35" s="203"/>
      <c r="E35" s="312"/>
      <c r="F35" s="312"/>
      <c r="G35" s="319"/>
      <c r="H35" s="204"/>
      <c r="I35" s="203"/>
      <c r="J35" s="309"/>
      <c r="K35" s="203"/>
      <c r="L35" s="205">
        <f>SUM(L31:L34)</f>
        <v>0</v>
      </c>
      <c r="M35" s="205">
        <f>SUM(M31:M34)</f>
        <v>0</v>
      </c>
      <c r="N35" s="205">
        <f>SUM(N31:N34)</f>
        <v>0</v>
      </c>
      <c r="O35" s="205">
        <f>SUM(O31:O34)</f>
        <v>0</v>
      </c>
      <c r="P35" s="5"/>
      <c r="Q35" s="5"/>
      <c r="R35" s="53"/>
      <c r="S35" s="53"/>
      <c r="T35" s="53"/>
      <c r="U35" s="53"/>
      <c r="V35" s="53"/>
      <c r="W35" s="53"/>
      <c r="X35" s="53"/>
      <c r="Y35" s="53"/>
    </row>
    <row r="36" spans="1:25" s="54" customFormat="1" ht="14.4" x14ac:dyDescent="0.3">
      <c r="A36" s="170">
        <v>3004</v>
      </c>
      <c r="B36" s="70" t="s">
        <v>30</v>
      </c>
      <c r="C36" s="203"/>
      <c r="D36" s="203"/>
      <c r="E36" s="313"/>
      <c r="F36" s="313"/>
      <c r="G36" s="319"/>
      <c r="H36" s="204"/>
      <c r="I36" s="203"/>
      <c r="J36" s="311"/>
      <c r="K36" s="203"/>
      <c r="L36" s="203"/>
      <c r="M36" s="203"/>
      <c r="N36" s="203"/>
      <c r="O36" s="244"/>
      <c r="P36" s="5"/>
      <c r="Q36" s="5"/>
      <c r="R36" s="53"/>
      <c r="S36" s="53"/>
      <c r="T36" s="53"/>
      <c r="U36" s="53"/>
      <c r="V36" s="53"/>
      <c r="W36" s="53"/>
      <c r="X36" s="53"/>
      <c r="Y36" s="53"/>
    </row>
    <row r="37" spans="1:25" s="54" customFormat="1" ht="14.4" x14ac:dyDescent="0.3">
      <c r="A37" s="170"/>
      <c r="B37" s="70"/>
      <c r="C37" s="198"/>
      <c r="D37" s="247"/>
      <c r="E37" s="198"/>
      <c r="F37" s="198"/>
      <c r="G37" s="329"/>
      <c r="H37" s="199"/>
      <c r="I37" s="330"/>
      <c r="J37" s="247"/>
      <c r="K37" s="330"/>
      <c r="L37" s="330"/>
      <c r="M37" s="330"/>
      <c r="N37" s="330"/>
      <c r="O37" s="200">
        <f>SUM(L37:N37)</f>
        <v>0</v>
      </c>
      <c r="P37" s="5"/>
      <c r="Q37" s="5"/>
      <c r="R37" s="53"/>
      <c r="S37" s="53"/>
      <c r="T37" s="53"/>
      <c r="U37" s="53"/>
      <c r="V37" s="53"/>
      <c r="W37" s="53"/>
      <c r="X37" s="53"/>
      <c r="Y37" s="53"/>
    </row>
    <row r="38" spans="1:25" s="54" customFormat="1" ht="14.4" x14ac:dyDescent="0.3">
      <c r="A38" s="170"/>
      <c r="B38" s="70"/>
      <c r="C38" s="331"/>
      <c r="D38" s="247"/>
      <c r="E38" s="198"/>
      <c r="F38" s="198"/>
      <c r="G38" s="329"/>
      <c r="H38" s="199"/>
      <c r="I38" s="330"/>
      <c r="J38" s="247"/>
      <c r="K38" s="330"/>
      <c r="L38" s="330"/>
      <c r="M38" s="330"/>
      <c r="N38" s="330"/>
      <c r="O38" s="200">
        <f t="shared" ref="O38:O40" si="3">SUM(L38:N38)</f>
        <v>0</v>
      </c>
      <c r="P38" s="5"/>
      <c r="Q38" s="5"/>
      <c r="R38" s="53"/>
      <c r="S38" s="53"/>
      <c r="T38" s="53"/>
      <c r="U38" s="53"/>
      <c r="V38" s="53"/>
      <c r="W38" s="53"/>
      <c r="X38" s="53"/>
      <c r="Y38" s="53"/>
    </row>
    <row r="39" spans="1:25" s="54" customFormat="1" ht="14.4" x14ac:dyDescent="0.3">
      <c r="A39" s="170"/>
      <c r="B39" s="70"/>
      <c r="C39" s="198"/>
      <c r="D39" s="247"/>
      <c r="E39" s="198"/>
      <c r="F39" s="198"/>
      <c r="G39" s="329"/>
      <c r="H39" s="199"/>
      <c r="I39" s="330"/>
      <c r="J39" s="247"/>
      <c r="K39" s="330"/>
      <c r="L39" s="330"/>
      <c r="M39" s="330"/>
      <c r="N39" s="330"/>
      <c r="O39" s="200">
        <f t="shared" si="3"/>
        <v>0</v>
      </c>
      <c r="P39" s="5"/>
      <c r="Q39" s="5"/>
      <c r="R39" s="53"/>
      <c r="S39" s="53"/>
      <c r="T39" s="53"/>
      <c r="U39" s="53"/>
      <c r="V39" s="53"/>
      <c r="W39" s="53"/>
      <c r="X39" s="53"/>
      <c r="Y39" s="53"/>
    </row>
    <row r="40" spans="1:25" s="54" customFormat="1" ht="14.4" x14ac:dyDescent="0.3">
      <c r="A40" s="170"/>
      <c r="B40" s="70"/>
      <c r="C40" s="198"/>
      <c r="D40" s="247"/>
      <c r="E40" s="198"/>
      <c r="F40" s="198"/>
      <c r="G40" s="329"/>
      <c r="H40" s="199"/>
      <c r="I40" s="330"/>
      <c r="J40" s="247"/>
      <c r="K40" s="330"/>
      <c r="L40" s="330"/>
      <c r="M40" s="330"/>
      <c r="N40" s="330"/>
      <c r="O40" s="200">
        <f t="shared" si="3"/>
        <v>0</v>
      </c>
      <c r="P40" s="5"/>
      <c r="Q40" s="5"/>
      <c r="R40" s="53"/>
      <c r="S40" s="53"/>
      <c r="T40" s="53"/>
      <c r="U40" s="53"/>
      <c r="V40" s="53"/>
      <c r="W40" s="53"/>
      <c r="X40" s="53"/>
      <c r="Y40" s="53"/>
    </row>
    <row r="41" spans="1:25" s="54" customFormat="1" ht="14.4" x14ac:dyDescent="0.3">
      <c r="A41" s="170"/>
      <c r="B41" s="70"/>
      <c r="C41" s="203"/>
      <c r="D41" s="203"/>
      <c r="E41" s="312"/>
      <c r="F41" s="312"/>
      <c r="G41" s="319"/>
      <c r="H41" s="204"/>
      <c r="I41" s="203"/>
      <c r="J41" s="309"/>
      <c r="K41" s="203"/>
      <c r="L41" s="205">
        <f>SUM(L37:L40)</f>
        <v>0</v>
      </c>
      <c r="M41" s="205">
        <f>SUM(M37:M40)</f>
        <v>0</v>
      </c>
      <c r="N41" s="205">
        <f>SUM(N37:N40)</f>
        <v>0</v>
      </c>
      <c r="O41" s="205">
        <f>SUM(O37:O40)</f>
        <v>0</v>
      </c>
      <c r="P41" s="5"/>
      <c r="Q41" s="5"/>
      <c r="R41" s="53"/>
      <c r="S41" s="53"/>
      <c r="T41" s="53"/>
      <c r="U41" s="53"/>
      <c r="V41" s="53"/>
      <c r="W41" s="53"/>
      <c r="X41" s="53"/>
      <c r="Y41" s="53"/>
    </row>
    <row r="42" spans="1:25" s="54" customFormat="1" ht="14.4" x14ac:dyDescent="0.3">
      <c r="A42" s="170">
        <v>3005</v>
      </c>
      <c r="B42" s="71" t="s">
        <v>38</v>
      </c>
      <c r="C42" s="203"/>
      <c r="D42" s="203"/>
      <c r="E42" s="313"/>
      <c r="F42" s="313"/>
      <c r="G42" s="319"/>
      <c r="H42" s="204"/>
      <c r="I42" s="203"/>
      <c r="J42" s="311"/>
      <c r="K42" s="203"/>
      <c r="L42" s="203"/>
      <c r="M42" s="203"/>
      <c r="N42" s="203"/>
      <c r="O42" s="244"/>
      <c r="P42" s="5"/>
      <c r="Q42" s="5"/>
      <c r="R42" s="53"/>
      <c r="S42" s="53"/>
      <c r="T42" s="53"/>
      <c r="U42" s="53"/>
      <c r="V42" s="53"/>
      <c r="W42" s="53"/>
      <c r="X42" s="53"/>
      <c r="Y42" s="53"/>
    </row>
    <row r="43" spans="1:25" s="54" customFormat="1" ht="14.4" x14ac:dyDescent="0.3">
      <c r="A43" s="170"/>
      <c r="B43" s="70"/>
      <c r="C43" s="198"/>
      <c r="D43" s="247"/>
      <c r="E43" s="198"/>
      <c r="F43" s="198"/>
      <c r="G43" s="329"/>
      <c r="H43" s="199"/>
      <c r="I43" s="330"/>
      <c r="J43" s="247"/>
      <c r="K43" s="330"/>
      <c r="L43" s="330"/>
      <c r="M43" s="330"/>
      <c r="N43" s="330"/>
      <c r="O43" s="200">
        <f>SUM(L43:N43)</f>
        <v>0</v>
      </c>
      <c r="P43" s="5"/>
      <c r="Q43" s="5"/>
      <c r="R43" s="53"/>
      <c r="S43" s="53"/>
      <c r="T43" s="53"/>
      <c r="U43" s="53"/>
      <c r="V43" s="53"/>
      <c r="W43" s="53"/>
      <c r="X43" s="53"/>
      <c r="Y43" s="53"/>
    </row>
    <row r="44" spans="1:25" s="54" customFormat="1" ht="14.4" x14ac:dyDescent="0.3">
      <c r="A44" s="170"/>
      <c r="B44" s="70"/>
      <c r="C44" s="331"/>
      <c r="D44" s="247"/>
      <c r="E44" s="198"/>
      <c r="F44" s="198"/>
      <c r="G44" s="329"/>
      <c r="H44" s="199"/>
      <c r="I44" s="330"/>
      <c r="J44" s="247"/>
      <c r="K44" s="330"/>
      <c r="L44" s="330"/>
      <c r="M44" s="330"/>
      <c r="N44" s="330"/>
      <c r="O44" s="200">
        <f t="shared" ref="O44:O46" si="4">SUM(L44:N44)</f>
        <v>0</v>
      </c>
      <c r="P44" s="5"/>
      <c r="Q44" s="5"/>
      <c r="R44" s="53"/>
      <c r="S44" s="53"/>
      <c r="T44" s="53"/>
      <c r="U44" s="53"/>
      <c r="V44" s="53"/>
      <c r="W44" s="53"/>
      <c r="X44" s="53"/>
      <c r="Y44" s="53"/>
    </row>
    <row r="45" spans="1:25" s="54" customFormat="1" ht="14.4" x14ac:dyDescent="0.3">
      <c r="A45" s="170"/>
      <c r="B45" s="70"/>
      <c r="C45" s="198"/>
      <c r="D45" s="247"/>
      <c r="E45" s="198"/>
      <c r="F45" s="198"/>
      <c r="G45" s="329"/>
      <c r="H45" s="199"/>
      <c r="I45" s="330"/>
      <c r="J45" s="247"/>
      <c r="K45" s="330"/>
      <c r="L45" s="330"/>
      <c r="M45" s="330"/>
      <c r="N45" s="330"/>
      <c r="O45" s="200">
        <f t="shared" si="4"/>
        <v>0</v>
      </c>
      <c r="P45" s="5"/>
      <c r="Q45" s="5"/>
      <c r="R45" s="53"/>
      <c r="S45" s="53"/>
      <c r="T45" s="53"/>
      <c r="U45" s="53"/>
      <c r="V45" s="53"/>
      <c r="W45" s="53"/>
      <c r="X45" s="53"/>
      <c r="Y45" s="53"/>
    </row>
    <row r="46" spans="1:25" s="54" customFormat="1" ht="14.4" x14ac:dyDescent="0.3">
      <c r="A46" s="170"/>
      <c r="B46" s="70"/>
      <c r="C46" s="198"/>
      <c r="D46" s="247"/>
      <c r="E46" s="198"/>
      <c r="F46" s="198"/>
      <c r="G46" s="329"/>
      <c r="H46" s="199"/>
      <c r="I46" s="330"/>
      <c r="J46" s="247"/>
      <c r="K46" s="330"/>
      <c r="L46" s="330"/>
      <c r="M46" s="330"/>
      <c r="N46" s="330"/>
      <c r="O46" s="200">
        <f t="shared" si="4"/>
        <v>0</v>
      </c>
      <c r="P46" s="5"/>
      <c r="Q46" s="5"/>
      <c r="R46" s="53"/>
      <c r="S46" s="53"/>
      <c r="T46" s="53"/>
      <c r="U46" s="53"/>
      <c r="V46" s="53"/>
      <c r="W46" s="53"/>
      <c r="X46" s="53"/>
      <c r="Y46" s="53"/>
    </row>
    <row r="47" spans="1:25" s="54" customFormat="1" ht="14.4" x14ac:dyDescent="0.3">
      <c r="A47" s="170"/>
      <c r="B47" s="70"/>
      <c r="C47" s="203"/>
      <c r="D47" s="203"/>
      <c r="E47" s="312"/>
      <c r="F47" s="312"/>
      <c r="G47" s="319"/>
      <c r="H47" s="204"/>
      <c r="I47" s="203"/>
      <c r="J47" s="309"/>
      <c r="K47" s="203"/>
      <c r="L47" s="205">
        <f>SUM(L43:L46)</f>
        <v>0</v>
      </c>
      <c r="M47" s="205">
        <f>SUM(M43:M46)</f>
        <v>0</v>
      </c>
      <c r="N47" s="205">
        <f>SUM(N43:N46)</f>
        <v>0</v>
      </c>
      <c r="O47" s="205">
        <f>SUM(O43:O46)</f>
        <v>0</v>
      </c>
      <c r="P47" s="5"/>
      <c r="Q47" s="5"/>
      <c r="R47" s="53"/>
      <c r="S47" s="53"/>
      <c r="T47" s="53"/>
      <c r="U47" s="53"/>
      <c r="V47" s="53"/>
      <c r="W47" s="53"/>
      <c r="X47" s="53"/>
      <c r="Y47" s="53"/>
    </row>
    <row r="48" spans="1:25" s="54" customFormat="1" ht="14.4" x14ac:dyDescent="0.3">
      <c r="A48" s="170">
        <v>3006</v>
      </c>
      <c r="B48" s="71" t="s">
        <v>41</v>
      </c>
      <c r="C48" s="203"/>
      <c r="D48" s="203"/>
      <c r="E48" s="313"/>
      <c r="F48" s="313"/>
      <c r="G48" s="319"/>
      <c r="H48" s="204"/>
      <c r="I48" s="203"/>
      <c r="J48" s="311"/>
      <c r="K48" s="203"/>
      <c r="L48" s="203"/>
      <c r="M48" s="203"/>
      <c r="N48" s="203"/>
      <c r="O48" s="244"/>
      <c r="P48" s="5"/>
      <c r="Q48" s="5"/>
      <c r="R48" s="53"/>
      <c r="S48" s="53"/>
      <c r="T48" s="53"/>
      <c r="U48" s="53"/>
      <c r="V48" s="53"/>
      <c r="W48" s="53"/>
      <c r="X48" s="53"/>
      <c r="Y48" s="53"/>
    </row>
    <row r="49" spans="1:25" s="54" customFormat="1" ht="14.4" x14ac:dyDescent="0.3">
      <c r="A49" s="170"/>
      <c r="B49" s="70"/>
      <c r="C49" s="198"/>
      <c r="D49" s="247"/>
      <c r="E49" s="198"/>
      <c r="F49" s="198"/>
      <c r="G49" s="329"/>
      <c r="H49" s="199"/>
      <c r="I49" s="330"/>
      <c r="J49" s="247"/>
      <c r="K49" s="330"/>
      <c r="L49" s="330"/>
      <c r="M49" s="330"/>
      <c r="N49" s="330"/>
      <c r="O49" s="200">
        <f>SUM(L49:N49)</f>
        <v>0</v>
      </c>
      <c r="P49" s="5"/>
      <c r="Q49" s="5"/>
      <c r="R49" s="53"/>
      <c r="S49" s="53"/>
      <c r="T49" s="53"/>
      <c r="U49" s="53"/>
      <c r="V49" s="53"/>
      <c r="W49" s="53"/>
      <c r="X49" s="53"/>
      <c r="Y49" s="53"/>
    </row>
    <row r="50" spans="1:25" s="54" customFormat="1" ht="14.4" x14ac:dyDescent="0.3">
      <c r="A50" s="170"/>
      <c r="B50" s="70"/>
      <c r="C50" s="331"/>
      <c r="D50" s="247"/>
      <c r="E50" s="198"/>
      <c r="F50" s="198"/>
      <c r="G50" s="329"/>
      <c r="H50" s="199"/>
      <c r="I50" s="330"/>
      <c r="J50" s="247"/>
      <c r="K50" s="330"/>
      <c r="L50" s="330"/>
      <c r="M50" s="330"/>
      <c r="N50" s="330"/>
      <c r="O50" s="200">
        <f t="shared" ref="O50:O52" si="5">SUM(L50:N50)</f>
        <v>0</v>
      </c>
      <c r="P50" s="5"/>
      <c r="Q50" s="5"/>
      <c r="R50" s="53"/>
      <c r="S50" s="53"/>
      <c r="T50" s="53"/>
      <c r="U50" s="53"/>
      <c r="V50" s="53"/>
      <c r="W50" s="53"/>
      <c r="X50" s="53"/>
      <c r="Y50" s="53"/>
    </row>
    <row r="51" spans="1:25" s="54" customFormat="1" ht="14.4" x14ac:dyDescent="0.3">
      <c r="A51" s="170"/>
      <c r="B51" s="70"/>
      <c r="C51" s="198"/>
      <c r="D51" s="247"/>
      <c r="E51" s="198"/>
      <c r="F51" s="198"/>
      <c r="G51" s="329"/>
      <c r="H51" s="199"/>
      <c r="I51" s="330"/>
      <c r="J51" s="247"/>
      <c r="K51" s="330"/>
      <c r="L51" s="330"/>
      <c r="M51" s="330"/>
      <c r="N51" s="330"/>
      <c r="O51" s="200">
        <f t="shared" si="5"/>
        <v>0</v>
      </c>
      <c r="P51" s="5"/>
      <c r="Q51" s="5"/>
      <c r="R51" s="53"/>
      <c r="S51" s="53"/>
      <c r="T51" s="53"/>
      <c r="U51" s="53"/>
      <c r="V51" s="53"/>
      <c r="W51" s="53"/>
      <c r="X51" s="53"/>
      <c r="Y51" s="53"/>
    </row>
    <row r="52" spans="1:25" s="54" customFormat="1" ht="14.4" x14ac:dyDescent="0.3">
      <c r="A52" s="170"/>
      <c r="B52" s="70"/>
      <c r="C52" s="198"/>
      <c r="D52" s="247"/>
      <c r="E52" s="198"/>
      <c r="F52" s="198"/>
      <c r="G52" s="329"/>
      <c r="H52" s="199"/>
      <c r="I52" s="330"/>
      <c r="J52" s="247"/>
      <c r="K52" s="330"/>
      <c r="L52" s="330"/>
      <c r="M52" s="330"/>
      <c r="N52" s="330"/>
      <c r="O52" s="200">
        <f t="shared" si="5"/>
        <v>0</v>
      </c>
      <c r="P52" s="5"/>
      <c r="Q52" s="5"/>
      <c r="R52" s="53"/>
      <c r="S52" s="53"/>
      <c r="T52" s="53"/>
      <c r="U52" s="53"/>
      <c r="V52" s="53"/>
      <c r="W52" s="53"/>
      <c r="X52" s="53"/>
      <c r="Y52" s="53"/>
    </row>
    <row r="53" spans="1:25" s="54" customFormat="1" ht="14.4" x14ac:dyDescent="0.3">
      <c r="A53" s="170"/>
      <c r="B53" s="70"/>
      <c r="C53" s="203"/>
      <c r="D53" s="203"/>
      <c r="E53" s="312"/>
      <c r="F53" s="312"/>
      <c r="G53" s="319"/>
      <c r="H53" s="204"/>
      <c r="I53" s="203"/>
      <c r="J53" s="309"/>
      <c r="K53" s="203"/>
      <c r="L53" s="205">
        <f>SUM(L49:L52)</f>
        <v>0</v>
      </c>
      <c r="M53" s="205">
        <f>SUM(M49:M52)</f>
        <v>0</v>
      </c>
      <c r="N53" s="205">
        <f>SUM(N49:N52)</f>
        <v>0</v>
      </c>
      <c r="O53" s="205">
        <f>SUM(O49:O52)</f>
        <v>0</v>
      </c>
      <c r="P53" s="5"/>
      <c r="Q53" s="5"/>
      <c r="R53" s="53"/>
      <c r="S53" s="53"/>
      <c r="T53" s="53"/>
      <c r="U53" s="53"/>
      <c r="V53" s="53"/>
      <c r="W53" s="53"/>
      <c r="X53" s="53"/>
      <c r="Y53" s="53"/>
    </row>
    <row r="54" spans="1:25" s="54" customFormat="1" ht="14.4" x14ac:dyDescent="0.3">
      <c r="A54" s="170">
        <v>3007</v>
      </c>
      <c r="B54" s="71" t="s">
        <v>46</v>
      </c>
      <c r="C54" s="203"/>
      <c r="D54" s="203"/>
      <c r="E54" s="313"/>
      <c r="F54" s="313"/>
      <c r="G54" s="319"/>
      <c r="H54" s="204"/>
      <c r="I54" s="203"/>
      <c r="J54" s="311"/>
      <c r="K54" s="203"/>
      <c r="L54" s="203"/>
      <c r="M54" s="203"/>
      <c r="N54" s="203"/>
      <c r="O54" s="244"/>
      <c r="P54" s="5"/>
      <c r="Q54" s="5"/>
      <c r="R54" s="53"/>
      <c r="S54" s="53"/>
      <c r="T54" s="53"/>
      <c r="U54" s="53"/>
      <c r="V54" s="53"/>
      <c r="W54" s="53"/>
      <c r="X54" s="53"/>
      <c r="Y54" s="53"/>
    </row>
    <row r="55" spans="1:25" s="54" customFormat="1" ht="14.4" x14ac:dyDescent="0.3">
      <c r="A55" s="170"/>
      <c r="B55" s="70"/>
      <c r="C55" s="198"/>
      <c r="D55" s="247"/>
      <c r="E55" s="198"/>
      <c r="F55" s="198"/>
      <c r="G55" s="329"/>
      <c r="H55" s="199"/>
      <c r="I55" s="330"/>
      <c r="J55" s="247"/>
      <c r="K55" s="330"/>
      <c r="L55" s="330"/>
      <c r="M55" s="330"/>
      <c r="N55" s="330"/>
      <c r="O55" s="200">
        <f>SUM(L55:N55)</f>
        <v>0</v>
      </c>
      <c r="P55" s="5"/>
      <c r="Q55" s="5"/>
      <c r="R55" s="53"/>
      <c r="S55" s="53"/>
      <c r="T55" s="53"/>
      <c r="U55" s="53"/>
      <c r="V55" s="53"/>
      <c r="W55" s="53"/>
      <c r="X55" s="53"/>
      <c r="Y55" s="53"/>
    </row>
    <row r="56" spans="1:25" s="54" customFormat="1" ht="14.4" x14ac:dyDescent="0.3">
      <c r="A56" s="170"/>
      <c r="B56" s="70"/>
      <c r="C56" s="331"/>
      <c r="D56" s="247"/>
      <c r="E56" s="198"/>
      <c r="F56" s="198"/>
      <c r="G56" s="329"/>
      <c r="H56" s="199"/>
      <c r="I56" s="330"/>
      <c r="J56" s="247"/>
      <c r="K56" s="330"/>
      <c r="L56" s="330"/>
      <c r="M56" s="330"/>
      <c r="N56" s="330"/>
      <c r="O56" s="200">
        <f t="shared" ref="O56:O58" si="6">SUM(L56:N56)</f>
        <v>0</v>
      </c>
      <c r="P56" s="5"/>
      <c r="Q56" s="5"/>
      <c r="R56" s="53"/>
      <c r="S56" s="53"/>
      <c r="T56" s="53"/>
      <c r="U56" s="53"/>
      <c r="V56" s="53"/>
      <c r="W56" s="53"/>
      <c r="X56" s="53"/>
      <c r="Y56" s="53"/>
    </row>
    <row r="57" spans="1:25" s="54" customFormat="1" ht="14.4" x14ac:dyDescent="0.3">
      <c r="A57" s="170"/>
      <c r="B57" s="70"/>
      <c r="C57" s="198"/>
      <c r="D57" s="247"/>
      <c r="E57" s="198"/>
      <c r="F57" s="198"/>
      <c r="G57" s="329"/>
      <c r="H57" s="199"/>
      <c r="I57" s="330"/>
      <c r="J57" s="247"/>
      <c r="K57" s="330"/>
      <c r="L57" s="330"/>
      <c r="M57" s="330"/>
      <c r="N57" s="330"/>
      <c r="O57" s="200">
        <f t="shared" si="6"/>
        <v>0</v>
      </c>
      <c r="P57" s="5"/>
      <c r="Q57" s="5"/>
      <c r="R57" s="53"/>
      <c r="S57" s="53"/>
      <c r="T57" s="53"/>
      <c r="U57" s="53"/>
      <c r="V57" s="53"/>
      <c r="W57" s="53"/>
      <c r="X57" s="53"/>
      <c r="Y57" s="53"/>
    </row>
    <row r="58" spans="1:25" s="54" customFormat="1" ht="14.4" x14ac:dyDescent="0.3">
      <c r="A58" s="170"/>
      <c r="B58" s="70"/>
      <c r="C58" s="198"/>
      <c r="D58" s="247"/>
      <c r="E58" s="198"/>
      <c r="F58" s="198"/>
      <c r="G58" s="329"/>
      <c r="H58" s="199"/>
      <c r="I58" s="330"/>
      <c r="J58" s="247"/>
      <c r="K58" s="330"/>
      <c r="L58" s="330"/>
      <c r="M58" s="330"/>
      <c r="N58" s="330"/>
      <c r="O58" s="200">
        <f t="shared" si="6"/>
        <v>0</v>
      </c>
      <c r="P58" s="5"/>
      <c r="Q58" s="5"/>
      <c r="R58" s="53"/>
      <c r="S58" s="53"/>
      <c r="T58" s="53"/>
      <c r="U58" s="53"/>
      <c r="V58" s="53"/>
      <c r="W58" s="53"/>
      <c r="X58" s="53"/>
      <c r="Y58" s="53"/>
    </row>
    <row r="59" spans="1:25" s="54" customFormat="1" ht="14.4" x14ac:dyDescent="0.3">
      <c r="A59" s="170"/>
      <c r="B59" s="70"/>
      <c r="C59" s="203"/>
      <c r="D59" s="203"/>
      <c r="E59" s="312"/>
      <c r="F59" s="312"/>
      <c r="G59" s="319"/>
      <c r="H59" s="204"/>
      <c r="I59" s="203"/>
      <c r="J59" s="309"/>
      <c r="K59" s="203"/>
      <c r="L59" s="205">
        <f>SUM(L55:L58)</f>
        <v>0</v>
      </c>
      <c r="M59" s="205">
        <f>SUM(M55:M58)</f>
        <v>0</v>
      </c>
      <c r="N59" s="205">
        <f>SUM(N55:N58)</f>
        <v>0</v>
      </c>
      <c r="O59" s="205">
        <f>SUM(O55:O58)</f>
        <v>0</v>
      </c>
      <c r="P59" s="5"/>
      <c r="Q59" s="5"/>
      <c r="R59" s="53"/>
      <c r="S59" s="53"/>
      <c r="T59" s="53"/>
      <c r="U59" s="53"/>
      <c r="V59" s="53"/>
      <c r="W59" s="53"/>
      <c r="X59" s="53"/>
      <c r="Y59" s="53"/>
    </row>
    <row r="60" spans="1:25" s="54" customFormat="1" ht="14.4" x14ac:dyDescent="0.3">
      <c r="A60" s="170">
        <v>3008</v>
      </c>
      <c r="B60" s="71" t="s">
        <v>352</v>
      </c>
      <c r="C60" s="203"/>
      <c r="D60" s="203"/>
      <c r="E60" s="313"/>
      <c r="F60" s="313"/>
      <c r="G60" s="319"/>
      <c r="H60" s="204"/>
      <c r="I60" s="203"/>
      <c r="J60" s="311"/>
      <c r="K60" s="203"/>
      <c r="L60" s="203"/>
      <c r="M60" s="203"/>
      <c r="N60" s="203"/>
      <c r="O60" s="244"/>
      <c r="P60" s="5"/>
      <c r="Q60" s="5"/>
      <c r="R60" s="53"/>
      <c r="S60" s="53"/>
      <c r="T60" s="53"/>
      <c r="U60" s="53"/>
      <c r="V60" s="53"/>
      <c r="W60" s="53"/>
      <c r="X60" s="53"/>
      <c r="Y60" s="53"/>
    </row>
    <row r="61" spans="1:25" s="54" customFormat="1" ht="14.4" x14ac:dyDescent="0.3">
      <c r="A61" s="170"/>
      <c r="B61" s="70"/>
      <c r="C61" s="198"/>
      <c r="D61" s="247"/>
      <c r="E61" s="198"/>
      <c r="F61" s="198"/>
      <c r="G61" s="329"/>
      <c r="H61" s="199"/>
      <c r="I61" s="330"/>
      <c r="J61" s="247"/>
      <c r="K61" s="330"/>
      <c r="L61" s="330"/>
      <c r="M61" s="330"/>
      <c r="N61" s="330"/>
      <c r="O61" s="200">
        <f>SUM(L61:N61)</f>
        <v>0</v>
      </c>
      <c r="P61" s="5"/>
      <c r="Q61" s="5"/>
      <c r="R61" s="53"/>
      <c r="S61" s="53"/>
      <c r="T61" s="53"/>
      <c r="U61" s="53"/>
      <c r="V61" s="53"/>
      <c r="W61" s="53"/>
      <c r="X61" s="53"/>
      <c r="Y61" s="53"/>
    </row>
    <row r="62" spans="1:25" s="54" customFormat="1" ht="14.4" x14ac:dyDescent="0.3">
      <c r="A62" s="170"/>
      <c r="B62" s="70"/>
      <c r="C62" s="331"/>
      <c r="D62" s="247"/>
      <c r="E62" s="198"/>
      <c r="F62" s="198"/>
      <c r="G62" s="329"/>
      <c r="H62" s="199"/>
      <c r="I62" s="330"/>
      <c r="J62" s="247"/>
      <c r="K62" s="330"/>
      <c r="L62" s="330"/>
      <c r="M62" s="330"/>
      <c r="N62" s="330"/>
      <c r="O62" s="200">
        <f t="shared" ref="O62:O64" si="7">SUM(L62:N62)</f>
        <v>0</v>
      </c>
      <c r="P62" s="5"/>
      <c r="Q62" s="5"/>
      <c r="R62" s="53"/>
      <c r="S62" s="53"/>
      <c r="T62" s="53"/>
      <c r="U62" s="53"/>
      <c r="V62" s="53"/>
      <c r="W62" s="53"/>
      <c r="X62" s="53"/>
      <c r="Y62" s="53"/>
    </row>
    <row r="63" spans="1:25" s="54" customFormat="1" ht="14.4" x14ac:dyDescent="0.3">
      <c r="A63" s="170"/>
      <c r="B63" s="70"/>
      <c r="C63" s="198"/>
      <c r="D63" s="247"/>
      <c r="E63" s="198"/>
      <c r="F63" s="198"/>
      <c r="G63" s="329"/>
      <c r="H63" s="199"/>
      <c r="I63" s="330"/>
      <c r="J63" s="247"/>
      <c r="K63" s="330"/>
      <c r="L63" s="330"/>
      <c r="M63" s="330"/>
      <c r="N63" s="330"/>
      <c r="O63" s="200">
        <f t="shared" si="7"/>
        <v>0</v>
      </c>
      <c r="P63" s="5"/>
      <c r="Q63" s="5"/>
      <c r="R63" s="53"/>
      <c r="S63" s="53"/>
      <c r="T63" s="53"/>
      <c r="U63" s="53"/>
      <c r="V63" s="53"/>
      <c r="W63" s="53"/>
      <c r="X63" s="53"/>
      <c r="Y63" s="53"/>
    </row>
    <row r="64" spans="1:25" s="54" customFormat="1" ht="14.4" x14ac:dyDescent="0.3">
      <c r="A64" s="170"/>
      <c r="B64" s="70"/>
      <c r="C64" s="198"/>
      <c r="D64" s="247"/>
      <c r="E64" s="198"/>
      <c r="F64" s="198"/>
      <c r="G64" s="329"/>
      <c r="H64" s="199"/>
      <c r="I64" s="330"/>
      <c r="J64" s="247"/>
      <c r="K64" s="330"/>
      <c r="L64" s="330"/>
      <c r="M64" s="330"/>
      <c r="N64" s="330"/>
      <c r="O64" s="200">
        <f t="shared" si="7"/>
        <v>0</v>
      </c>
      <c r="P64" s="5"/>
      <c r="Q64" s="5"/>
      <c r="R64" s="53"/>
      <c r="S64" s="53"/>
      <c r="T64" s="53"/>
      <c r="U64" s="53"/>
      <c r="V64" s="53"/>
      <c r="W64" s="53"/>
      <c r="X64" s="53"/>
      <c r="Y64" s="53"/>
    </row>
    <row r="65" spans="1:25" s="54" customFormat="1" ht="14.4" x14ac:dyDescent="0.3">
      <c r="A65" s="170"/>
      <c r="B65" s="70"/>
      <c r="C65" s="203"/>
      <c r="D65" s="203"/>
      <c r="E65" s="312"/>
      <c r="F65" s="312"/>
      <c r="G65" s="319"/>
      <c r="H65" s="204"/>
      <c r="I65" s="203"/>
      <c r="J65" s="309"/>
      <c r="K65" s="203"/>
      <c r="L65" s="205">
        <f>SUM(L61:L64)</f>
        <v>0</v>
      </c>
      <c r="M65" s="205">
        <f>SUM(M61:M64)</f>
        <v>0</v>
      </c>
      <c r="N65" s="205">
        <f>SUM(N61:N64)</f>
        <v>0</v>
      </c>
      <c r="O65" s="205">
        <f>SUM(O61:O64)</f>
        <v>0</v>
      </c>
      <c r="P65" s="5"/>
      <c r="Q65" s="5"/>
      <c r="R65" s="53"/>
      <c r="S65" s="53"/>
      <c r="T65" s="53"/>
      <c r="U65" s="53"/>
      <c r="V65" s="53"/>
      <c r="W65" s="53"/>
      <c r="X65" s="53"/>
      <c r="Y65" s="53"/>
    </row>
    <row r="66" spans="1:25" s="54" customFormat="1" ht="14.4" x14ac:dyDescent="0.3">
      <c r="A66" s="170">
        <v>3009</v>
      </c>
      <c r="B66" s="71" t="s">
        <v>353</v>
      </c>
      <c r="C66" s="203"/>
      <c r="D66" s="203"/>
      <c r="E66" s="313"/>
      <c r="F66" s="313"/>
      <c r="G66" s="319"/>
      <c r="H66" s="204"/>
      <c r="I66" s="203"/>
      <c r="J66" s="311"/>
      <c r="K66" s="203"/>
      <c r="L66" s="203"/>
      <c r="M66" s="203"/>
      <c r="N66" s="203"/>
      <c r="O66" s="244"/>
      <c r="P66" s="5"/>
      <c r="Q66" s="5"/>
      <c r="R66" s="53"/>
      <c r="S66" s="53"/>
      <c r="T66" s="53"/>
      <c r="U66" s="53"/>
      <c r="V66" s="53"/>
      <c r="W66" s="53"/>
      <c r="X66" s="53"/>
      <c r="Y66" s="53"/>
    </row>
    <row r="67" spans="1:25" s="54" customFormat="1" ht="14.4" x14ac:dyDescent="0.3">
      <c r="A67" s="170"/>
      <c r="B67" s="70"/>
      <c r="C67" s="198"/>
      <c r="D67" s="247"/>
      <c r="E67" s="198"/>
      <c r="F67" s="198"/>
      <c r="G67" s="329"/>
      <c r="H67" s="199"/>
      <c r="I67" s="330"/>
      <c r="J67" s="247"/>
      <c r="K67" s="330"/>
      <c r="L67" s="330"/>
      <c r="M67" s="330"/>
      <c r="N67" s="330"/>
      <c r="O67" s="200">
        <f>SUM(L67:N67)</f>
        <v>0</v>
      </c>
      <c r="P67" s="5"/>
      <c r="Q67" s="5"/>
      <c r="R67" s="53"/>
      <c r="S67" s="53"/>
      <c r="T67" s="53"/>
      <c r="U67" s="53"/>
      <c r="V67" s="53"/>
      <c r="W67" s="53"/>
      <c r="X67" s="53"/>
      <c r="Y67" s="53"/>
    </row>
    <row r="68" spans="1:25" s="54" customFormat="1" ht="14.4" x14ac:dyDescent="0.3">
      <c r="A68" s="170"/>
      <c r="B68" s="70"/>
      <c r="C68" s="331"/>
      <c r="D68" s="247"/>
      <c r="E68" s="198"/>
      <c r="F68" s="198"/>
      <c r="G68" s="329"/>
      <c r="H68" s="199"/>
      <c r="I68" s="330"/>
      <c r="J68" s="247"/>
      <c r="K68" s="330"/>
      <c r="L68" s="330"/>
      <c r="M68" s="330"/>
      <c r="N68" s="330"/>
      <c r="O68" s="200">
        <f t="shared" ref="O68:O70" si="8">SUM(L68:N68)</f>
        <v>0</v>
      </c>
      <c r="P68" s="5"/>
      <c r="Q68" s="5"/>
      <c r="R68" s="53"/>
      <c r="S68" s="53"/>
      <c r="T68" s="53"/>
      <c r="U68" s="53"/>
      <c r="V68" s="53"/>
      <c r="W68" s="53"/>
      <c r="X68" s="53"/>
      <c r="Y68" s="53"/>
    </row>
    <row r="69" spans="1:25" s="54" customFormat="1" ht="14.4" x14ac:dyDescent="0.3">
      <c r="A69" s="170"/>
      <c r="B69" s="70"/>
      <c r="C69" s="198"/>
      <c r="D69" s="247"/>
      <c r="E69" s="198"/>
      <c r="F69" s="198"/>
      <c r="G69" s="329"/>
      <c r="H69" s="199"/>
      <c r="I69" s="330"/>
      <c r="J69" s="247"/>
      <c r="K69" s="330"/>
      <c r="L69" s="330"/>
      <c r="M69" s="330"/>
      <c r="N69" s="330"/>
      <c r="O69" s="200">
        <f t="shared" si="8"/>
        <v>0</v>
      </c>
      <c r="P69" s="5"/>
      <c r="Q69" s="5"/>
      <c r="R69" s="53"/>
      <c r="S69" s="53"/>
      <c r="T69" s="53"/>
      <c r="U69" s="53"/>
      <c r="V69" s="53"/>
      <c r="W69" s="53"/>
      <c r="X69" s="53"/>
      <c r="Y69" s="53"/>
    </row>
    <row r="70" spans="1:25" s="54" customFormat="1" ht="14.4" x14ac:dyDescent="0.3">
      <c r="A70" s="170"/>
      <c r="B70" s="70"/>
      <c r="C70" s="198"/>
      <c r="D70" s="247"/>
      <c r="E70" s="198"/>
      <c r="F70" s="198"/>
      <c r="G70" s="329"/>
      <c r="H70" s="199"/>
      <c r="I70" s="330"/>
      <c r="J70" s="247"/>
      <c r="K70" s="330"/>
      <c r="L70" s="330"/>
      <c r="M70" s="330"/>
      <c r="N70" s="330"/>
      <c r="O70" s="200">
        <f t="shared" si="8"/>
        <v>0</v>
      </c>
      <c r="P70" s="5"/>
      <c r="Q70" s="5"/>
      <c r="R70" s="53"/>
      <c r="S70" s="53"/>
      <c r="T70" s="53"/>
      <c r="U70" s="53"/>
      <c r="V70" s="53"/>
      <c r="W70" s="53"/>
      <c r="X70" s="53"/>
      <c r="Y70" s="53"/>
    </row>
    <row r="71" spans="1:25" s="54" customFormat="1" ht="14.4" x14ac:dyDescent="0.3">
      <c r="A71" s="170"/>
      <c r="B71" s="70"/>
      <c r="C71" s="203"/>
      <c r="D71" s="203"/>
      <c r="E71" s="312"/>
      <c r="F71" s="312"/>
      <c r="G71" s="319"/>
      <c r="H71" s="204"/>
      <c r="I71" s="203"/>
      <c r="J71" s="309"/>
      <c r="K71" s="203"/>
      <c r="L71" s="205">
        <f>SUM(L67:L70)</f>
        <v>0</v>
      </c>
      <c r="M71" s="205">
        <f>SUM(M67:M70)</f>
        <v>0</v>
      </c>
      <c r="N71" s="205">
        <f>SUM(N67:N70)</f>
        <v>0</v>
      </c>
      <c r="O71" s="205">
        <f>SUM(O67:O70)</f>
        <v>0</v>
      </c>
      <c r="P71" s="5"/>
      <c r="Q71" s="5"/>
      <c r="R71" s="53"/>
      <c r="S71" s="53"/>
      <c r="T71" s="53"/>
      <c r="U71" s="53"/>
      <c r="V71" s="53"/>
      <c r="W71" s="53"/>
      <c r="X71" s="53"/>
      <c r="Y71" s="53"/>
    </row>
    <row r="72" spans="1:25" s="54" customFormat="1" ht="14.4" x14ac:dyDescent="0.3">
      <c r="A72" s="170"/>
      <c r="B72" s="70"/>
      <c r="C72" s="203"/>
      <c r="D72" s="203"/>
      <c r="E72" s="314"/>
      <c r="F72" s="314"/>
      <c r="G72" s="319"/>
      <c r="H72" s="204"/>
      <c r="I72" s="203"/>
      <c r="J72" s="308"/>
      <c r="K72" s="203"/>
      <c r="L72" s="203"/>
      <c r="M72" s="203"/>
      <c r="N72" s="203"/>
      <c r="O72" s="244"/>
      <c r="P72" s="5"/>
      <c r="Q72" s="5"/>
      <c r="R72" s="53"/>
      <c r="S72" s="53"/>
      <c r="T72" s="53"/>
      <c r="U72" s="53"/>
      <c r="V72" s="53"/>
      <c r="W72" s="53"/>
      <c r="X72" s="53"/>
      <c r="Y72" s="53"/>
    </row>
    <row r="73" spans="1:25" s="54" customFormat="1" ht="14.4" x14ac:dyDescent="0.3">
      <c r="A73" s="170">
        <v>3010</v>
      </c>
      <c r="B73" s="71" t="s">
        <v>96</v>
      </c>
      <c r="C73" s="203"/>
      <c r="D73" s="203"/>
      <c r="E73" s="313"/>
      <c r="F73" s="313"/>
      <c r="G73" s="319"/>
      <c r="H73" s="204"/>
      <c r="I73" s="203"/>
      <c r="J73" s="311"/>
      <c r="K73" s="203"/>
      <c r="L73" s="203"/>
      <c r="M73" s="203"/>
      <c r="N73" s="203"/>
      <c r="O73" s="244"/>
      <c r="P73" s="5"/>
      <c r="Q73" s="5"/>
      <c r="R73" s="53"/>
      <c r="S73" s="53"/>
      <c r="T73" s="53"/>
      <c r="U73" s="53"/>
      <c r="V73" s="53"/>
      <c r="W73" s="53"/>
      <c r="X73" s="53"/>
      <c r="Y73" s="53"/>
    </row>
    <row r="74" spans="1:25" s="54" customFormat="1" ht="14.4" x14ac:dyDescent="0.3">
      <c r="A74" s="170"/>
      <c r="B74" s="70"/>
      <c r="C74" s="198"/>
      <c r="D74" s="247"/>
      <c r="E74" s="198"/>
      <c r="F74" s="198"/>
      <c r="G74" s="329"/>
      <c r="H74" s="199"/>
      <c r="I74" s="330"/>
      <c r="J74" s="247"/>
      <c r="K74" s="330"/>
      <c r="L74" s="330"/>
      <c r="M74" s="330"/>
      <c r="N74" s="330"/>
      <c r="O74" s="200">
        <f>SUM(L74:N74)</f>
        <v>0</v>
      </c>
      <c r="P74" s="5"/>
      <c r="Q74" s="5"/>
      <c r="R74" s="53"/>
      <c r="S74" s="53"/>
      <c r="T74" s="53"/>
      <c r="U74" s="53"/>
      <c r="V74" s="53"/>
      <c r="W74" s="53"/>
      <c r="X74" s="53"/>
      <c r="Y74" s="53"/>
    </row>
    <row r="75" spans="1:25" s="54" customFormat="1" ht="14.4" x14ac:dyDescent="0.3">
      <c r="A75" s="170"/>
      <c r="B75" s="70"/>
      <c r="C75" s="331"/>
      <c r="D75" s="247"/>
      <c r="E75" s="198"/>
      <c r="F75" s="198"/>
      <c r="G75" s="329"/>
      <c r="H75" s="199"/>
      <c r="I75" s="330"/>
      <c r="J75" s="247"/>
      <c r="K75" s="330"/>
      <c r="L75" s="330"/>
      <c r="M75" s="330"/>
      <c r="N75" s="330"/>
      <c r="O75" s="200">
        <f t="shared" ref="O75:O77" si="9">SUM(L75:N75)</f>
        <v>0</v>
      </c>
      <c r="P75" s="5"/>
      <c r="Q75" s="5"/>
      <c r="R75" s="53"/>
      <c r="S75" s="53"/>
      <c r="T75" s="53"/>
      <c r="U75" s="53"/>
      <c r="V75" s="53"/>
      <c r="W75" s="53"/>
      <c r="X75" s="53"/>
      <c r="Y75" s="53"/>
    </row>
    <row r="76" spans="1:25" s="54" customFormat="1" ht="14.4" x14ac:dyDescent="0.3">
      <c r="A76" s="170"/>
      <c r="B76" s="70"/>
      <c r="C76" s="198"/>
      <c r="D76" s="247"/>
      <c r="E76" s="198"/>
      <c r="F76" s="198"/>
      <c r="G76" s="329"/>
      <c r="H76" s="199"/>
      <c r="I76" s="330"/>
      <c r="J76" s="247"/>
      <c r="K76" s="330"/>
      <c r="L76" s="330"/>
      <c r="M76" s="330"/>
      <c r="N76" s="330"/>
      <c r="O76" s="200">
        <f t="shared" si="9"/>
        <v>0</v>
      </c>
      <c r="P76" s="5"/>
      <c r="Q76" s="5"/>
      <c r="R76" s="53"/>
      <c r="S76" s="53"/>
      <c r="T76" s="53"/>
      <c r="U76" s="53"/>
      <c r="V76" s="53"/>
      <c r="W76" s="53"/>
      <c r="X76" s="53"/>
      <c r="Y76" s="53"/>
    </row>
    <row r="77" spans="1:25" s="54" customFormat="1" ht="14.4" x14ac:dyDescent="0.3">
      <c r="A77" s="170"/>
      <c r="B77" s="70"/>
      <c r="C77" s="198"/>
      <c r="D77" s="247"/>
      <c r="E77" s="198"/>
      <c r="F77" s="198"/>
      <c r="G77" s="329"/>
      <c r="H77" s="199"/>
      <c r="I77" s="330"/>
      <c r="J77" s="247"/>
      <c r="K77" s="330"/>
      <c r="L77" s="330"/>
      <c r="M77" s="330"/>
      <c r="N77" s="330"/>
      <c r="O77" s="200">
        <f t="shared" si="9"/>
        <v>0</v>
      </c>
      <c r="P77" s="5"/>
      <c r="Q77" s="5"/>
      <c r="R77" s="53"/>
      <c r="S77" s="53"/>
      <c r="T77" s="53"/>
      <c r="U77" s="53"/>
      <c r="V77" s="53"/>
      <c r="W77" s="53"/>
      <c r="X77" s="53"/>
      <c r="Y77" s="53"/>
    </row>
    <row r="78" spans="1:25" s="54" customFormat="1" ht="14.4" x14ac:dyDescent="0.3">
      <c r="A78" s="170"/>
      <c r="B78" s="70"/>
      <c r="C78" s="203"/>
      <c r="D78" s="203"/>
      <c r="E78" s="312"/>
      <c r="F78" s="312"/>
      <c r="G78" s="319"/>
      <c r="H78" s="204"/>
      <c r="I78" s="203"/>
      <c r="J78" s="309"/>
      <c r="K78" s="203"/>
      <c r="L78" s="205">
        <f>SUM(L74:L77)</f>
        <v>0</v>
      </c>
      <c r="M78" s="205">
        <f>SUM(M74:M77)</f>
        <v>0</v>
      </c>
      <c r="N78" s="205">
        <f>SUM(N74:N77)</f>
        <v>0</v>
      </c>
      <c r="O78" s="205">
        <f>SUM(O74:O77)</f>
        <v>0</v>
      </c>
      <c r="P78" s="5"/>
      <c r="Q78" s="5"/>
      <c r="R78" s="53"/>
      <c r="S78" s="53"/>
      <c r="T78" s="53"/>
      <c r="U78" s="53"/>
      <c r="V78" s="53"/>
      <c r="W78" s="53"/>
      <c r="X78" s="53"/>
      <c r="Y78" s="53"/>
    </row>
    <row r="79" spans="1:25" s="54" customFormat="1" ht="14.4" x14ac:dyDescent="0.3">
      <c r="A79" s="170"/>
      <c r="B79" s="70"/>
      <c r="C79" s="203"/>
      <c r="D79" s="203"/>
      <c r="E79" s="314"/>
      <c r="F79" s="314"/>
      <c r="G79" s="319"/>
      <c r="H79" s="204"/>
      <c r="I79" s="203"/>
      <c r="J79" s="308"/>
      <c r="K79" s="203"/>
      <c r="L79" s="203"/>
      <c r="M79" s="203"/>
      <c r="N79" s="203"/>
      <c r="O79" s="244"/>
      <c r="P79" s="5"/>
      <c r="Q79" s="5"/>
      <c r="R79" s="53"/>
      <c r="S79" s="53"/>
      <c r="T79" s="53"/>
      <c r="U79" s="53"/>
      <c r="V79" s="53"/>
      <c r="W79" s="53"/>
      <c r="X79" s="53"/>
      <c r="Y79" s="53"/>
    </row>
    <row r="80" spans="1:25" s="54" customFormat="1" ht="14.4" x14ac:dyDescent="0.3">
      <c r="A80" s="170">
        <v>3011</v>
      </c>
      <c r="B80" s="71" t="s">
        <v>348</v>
      </c>
      <c r="C80" s="203"/>
      <c r="D80" s="203"/>
      <c r="E80" s="313"/>
      <c r="F80" s="313"/>
      <c r="G80" s="319"/>
      <c r="H80" s="204"/>
      <c r="I80" s="203"/>
      <c r="J80" s="311"/>
      <c r="K80" s="203"/>
      <c r="L80" s="203"/>
      <c r="M80" s="203"/>
      <c r="N80" s="203"/>
      <c r="O80" s="244"/>
      <c r="P80" s="5"/>
      <c r="Q80" s="5"/>
      <c r="R80" s="53"/>
      <c r="S80" s="53"/>
      <c r="T80" s="53"/>
      <c r="U80" s="53"/>
      <c r="V80" s="53"/>
      <c r="W80" s="53"/>
      <c r="X80" s="53"/>
      <c r="Y80" s="53"/>
    </row>
    <row r="81" spans="1:25" s="54" customFormat="1" ht="14.4" x14ac:dyDescent="0.3">
      <c r="A81" s="170"/>
      <c r="B81" s="70"/>
      <c r="C81" s="198"/>
      <c r="D81" s="247"/>
      <c r="E81" s="198"/>
      <c r="F81" s="198"/>
      <c r="G81" s="329"/>
      <c r="H81" s="199"/>
      <c r="I81" s="330"/>
      <c r="J81" s="247"/>
      <c r="K81" s="330"/>
      <c r="L81" s="330"/>
      <c r="M81" s="330"/>
      <c r="N81" s="330"/>
      <c r="O81" s="200">
        <f>SUM(L81:N81)</f>
        <v>0</v>
      </c>
      <c r="P81" s="5"/>
      <c r="Q81" s="5"/>
      <c r="R81" s="53"/>
      <c r="S81" s="53"/>
      <c r="T81" s="53"/>
      <c r="U81" s="53"/>
      <c r="V81" s="53"/>
      <c r="W81" s="53"/>
      <c r="X81" s="53"/>
      <c r="Y81" s="53"/>
    </row>
    <row r="82" spans="1:25" s="54" customFormat="1" ht="14.4" x14ac:dyDescent="0.3">
      <c r="A82" s="170"/>
      <c r="B82" s="70"/>
      <c r="C82" s="331"/>
      <c r="D82" s="247"/>
      <c r="E82" s="198"/>
      <c r="F82" s="198"/>
      <c r="G82" s="329"/>
      <c r="H82" s="199"/>
      <c r="I82" s="330"/>
      <c r="J82" s="247"/>
      <c r="K82" s="330"/>
      <c r="L82" s="330"/>
      <c r="M82" s="330"/>
      <c r="N82" s="330"/>
      <c r="O82" s="200">
        <f t="shared" ref="O82:O84" si="10">SUM(L82:N82)</f>
        <v>0</v>
      </c>
      <c r="P82" s="5"/>
      <c r="Q82" s="5"/>
      <c r="R82" s="53"/>
      <c r="S82" s="53"/>
      <c r="T82" s="53"/>
      <c r="U82" s="53"/>
      <c r="V82" s="53"/>
      <c r="W82" s="53"/>
      <c r="X82" s="53"/>
      <c r="Y82" s="53"/>
    </row>
    <row r="83" spans="1:25" s="54" customFormat="1" ht="14.4" x14ac:dyDescent="0.3">
      <c r="A83" s="170"/>
      <c r="B83" s="70"/>
      <c r="C83" s="198"/>
      <c r="D83" s="247"/>
      <c r="E83" s="198"/>
      <c r="F83" s="198"/>
      <c r="G83" s="329"/>
      <c r="H83" s="199"/>
      <c r="I83" s="330"/>
      <c r="J83" s="247"/>
      <c r="K83" s="330"/>
      <c r="L83" s="330"/>
      <c r="M83" s="330"/>
      <c r="N83" s="330"/>
      <c r="O83" s="200">
        <f t="shared" si="10"/>
        <v>0</v>
      </c>
      <c r="P83" s="5"/>
      <c r="Q83" s="5"/>
      <c r="R83" s="53"/>
      <c r="S83" s="53"/>
      <c r="T83" s="53"/>
      <c r="U83" s="53"/>
      <c r="V83" s="53"/>
      <c r="W83" s="53"/>
      <c r="X83" s="53"/>
      <c r="Y83" s="53"/>
    </row>
    <row r="84" spans="1:25" s="54" customFormat="1" ht="14.4" x14ac:dyDescent="0.3">
      <c r="A84" s="170"/>
      <c r="B84" s="70"/>
      <c r="C84" s="198"/>
      <c r="D84" s="247"/>
      <c r="E84" s="198"/>
      <c r="F84" s="198"/>
      <c r="G84" s="329"/>
      <c r="H84" s="199"/>
      <c r="I84" s="330"/>
      <c r="J84" s="247"/>
      <c r="K84" s="330"/>
      <c r="L84" s="330"/>
      <c r="M84" s="330"/>
      <c r="N84" s="330"/>
      <c r="O84" s="200">
        <f t="shared" si="10"/>
        <v>0</v>
      </c>
      <c r="P84" s="5"/>
      <c r="Q84" s="5"/>
      <c r="R84" s="53"/>
      <c r="S84" s="53"/>
      <c r="T84" s="53"/>
      <c r="U84" s="53"/>
      <c r="V84" s="53"/>
      <c r="W84" s="53"/>
      <c r="X84" s="53"/>
      <c r="Y84" s="53"/>
    </row>
    <row r="85" spans="1:25" s="54" customFormat="1" ht="14.4" x14ac:dyDescent="0.3">
      <c r="A85" s="170"/>
      <c r="B85" s="70"/>
      <c r="C85" s="203"/>
      <c r="D85" s="203"/>
      <c r="E85" s="312"/>
      <c r="F85" s="312"/>
      <c r="G85" s="319"/>
      <c r="H85" s="204"/>
      <c r="I85" s="203"/>
      <c r="J85" s="309"/>
      <c r="K85" s="203"/>
      <c r="L85" s="205">
        <f>SUM(L81:L84)</f>
        <v>0</v>
      </c>
      <c r="M85" s="205">
        <f>SUM(M81:M84)</f>
        <v>0</v>
      </c>
      <c r="N85" s="205">
        <f>SUM(N81:N84)</f>
        <v>0</v>
      </c>
      <c r="O85" s="205">
        <f>SUM(O81:O84)</f>
        <v>0</v>
      </c>
      <c r="P85" s="5"/>
      <c r="Q85" s="5"/>
      <c r="R85" s="53"/>
      <c r="S85" s="53"/>
      <c r="T85" s="53"/>
      <c r="U85" s="53"/>
      <c r="V85" s="53"/>
      <c r="W85" s="53"/>
      <c r="X85" s="53"/>
      <c r="Y85" s="53"/>
    </row>
    <row r="86" spans="1:25" s="54" customFormat="1" ht="14.4" x14ac:dyDescent="0.3">
      <c r="A86" s="170">
        <v>3012</v>
      </c>
      <c r="B86" s="71" t="s">
        <v>68</v>
      </c>
      <c r="C86" s="203"/>
      <c r="D86" s="203"/>
      <c r="E86" s="313"/>
      <c r="F86" s="313"/>
      <c r="G86" s="319"/>
      <c r="H86" s="204"/>
      <c r="I86" s="203"/>
      <c r="J86" s="311"/>
      <c r="K86" s="203"/>
      <c r="L86" s="203"/>
      <c r="M86" s="203"/>
      <c r="N86" s="203"/>
      <c r="O86" s="244"/>
      <c r="P86" s="5"/>
      <c r="Q86" s="5"/>
      <c r="R86" s="53"/>
      <c r="S86" s="53"/>
      <c r="T86" s="53"/>
      <c r="U86" s="53"/>
      <c r="V86" s="53"/>
      <c r="W86" s="53"/>
      <c r="X86" s="53"/>
      <c r="Y86" s="53"/>
    </row>
    <row r="87" spans="1:25" s="54" customFormat="1" ht="14.4" x14ac:dyDescent="0.3">
      <c r="A87" s="170"/>
      <c r="B87" s="70"/>
      <c r="C87" s="198"/>
      <c r="D87" s="247"/>
      <c r="E87" s="198"/>
      <c r="F87" s="198"/>
      <c r="G87" s="329"/>
      <c r="H87" s="199"/>
      <c r="I87" s="330"/>
      <c r="J87" s="247"/>
      <c r="K87" s="330"/>
      <c r="L87" s="330"/>
      <c r="M87" s="330"/>
      <c r="N87" s="330"/>
      <c r="O87" s="200">
        <f>SUM(L87:N87)</f>
        <v>0</v>
      </c>
      <c r="P87" s="5"/>
      <c r="Q87" s="5"/>
      <c r="R87" s="53"/>
      <c r="S87" s="53"/>
      <c r="T87" s="53"/>
      <c r="U87" s="53"/>
      <c r="V87" s="53"/>
      <c r="W87" s="53"/>
      <c r="X87" s="53"/>
      <c r="Y87" s="53"/>
    </row>
    <row r="88" spans="1:25" s="54" customFormat="1" ht="14.4" x14ac:dyDescent="0.3">
      <c r="A88" s="170"/>
      <c r="B88" s="70"/>
      <c r="C88" s="331"/>
      <c r="D88" s="247"/>
      <c r="E88" s="198"/>
      <c r="F88" s="198"/>
      <c r="G88" s="329"/>
      <c r="H88" s="199"/>
      <c r="I88" s="330"/>
      <c r="J88" s="247"/>
      <c r="K88" s="330"/>
      <c r="L88" s="330"/>
      <c r="M88" s="330"/>
      <c r="N88" s="330"/>
      <c r="O88" s="200">
        <f t="shared" ref="O88:O90" si="11">SUM(L88:N88)</f>
        <v>0</v>
      </c>
      <c r="P88" s="5"/>
      <c r="Q88" s="5"/>
      <c r="R88" s="53"/>
      <c r="S88" s="53"/>
      <c r="T88" s="53"/>
      <c r="U88" s="53"/>
      <c r="V88" s="53"/>
      <c r="W88" s="53"/>
      <c r="X88" s="53"/>
      <c r="Y88" s="53"/>
    </row>
    <row r="89" spans="1:25" s="54" customFormat="1" ht="14.4" x14ac:dyDescent="0.3">
      <c r="A89" s="170"/>
      <c r="B89" s="70"/>
      <c r="C89" s="198"/>
      <c r="D89" s="247"/>
      <c r="E89" s="198"/>
      <c r="F89" s="198"/>
      <c r="G89" s="329"/>
      <c r="H89" s="199"/>
      <c r="I89" s="330"/>
      <c r="J89" s="247"/>
      <c r="K89" s="330"/>
      <c r="L89" s="330"/>
      <c r="M89" s="330"/>
      <c r="N89" s="330"/>
      <c r="O89" s="200">
        <f t="shared" si="11"/>
        <v>0</v>
      </c>
      <c r="P89" s="5"/>
      <c r="Q89" s="5"/>
      <c r="R89" s="53"/>
      <c r="S89" s="53"/>
      <c r="T89" s="53"/>
      <c r="U89" s="53"/>
      <c r="V89" s="53"/>
      <c r="W89" s="53"/>
      <c r="X89" s="53"/>
      <c r="Y89" s="53"/>
    </row>
    <row r="90" spans="1:25" s="54" customFormat="1" ht="14.4" x14ac:dyDescent="0.3">
      <c r="A90" s="170"/>
      <c r="B90" s="70"/>
      <c r="C90" s="198"/>
      <c r="D90" s="247"/>
      <c r="E90" s="198"/>
      <c r="F90" s="198"/>
      <c r="G90" s="329"/>
      <c r="H90" s="199"/>
      <c r="I90" s="330"/>
      <c r="J90" s="247"/>
      <c r="K90" s="330"/>
      <c r="L90" s="330"/>
      <c r="M90" s="330"/>
      <c r="N90" s="330"/>
      <c r="O90" s="200">
        <f t="shared" si="11"/>
        <v>0</v>
      </c>
      <c r="P90" s="5"/>
      <c r="Q90" s="5"/>
      <c r="R90" s="53"/>
      <c r="S90" s="53"/>
      <c r="T90" s="53"/>
      <c r="U90" s="53"/>
      <c r="V90" s="53"/>
      <c r="W90" s="53"/>
      <c r="X90" s="53"/>
      <c r="Y90" s="53"/>
    </row>
    <row r="91" spans="1:25" s="54" customFormat="1" ht="14.4" x14ac:dyDescent="0.3">
      <c r="A91" s="170"/>
      <c r="B91" s="70"/>
      <c r="C91" s="203"/>
      <c r="D91" s="203"/>
      <c r="E91" s="312"/>
      <c r="F91" s="312"/>
      <c r="G91" s="319"/>
      <c r="H91" s="204"/>
      <c r="I91" s="203"/>
      <c r="J91" s="309"/>
      <c r="K91" s="203"/>
      <c r="L91" s="205">
        <f>SUM(L87:L90)</f>
        <v>0</v>
      </c>
      <c r="M91" s="205">
        <f>SUM(M87:M90)</f>
        <v>0</v>
      </c>
      <c r="N91" s="205">
        <f>SUM(N87:N90)</f>
        <v>0</v>
      </c>
      <c r="O91" s="205">
        <f>SUM(O87:O90)</f>
        <v>0</v>
      </c>
      <c r="P91" s="5"/>
      <c r="Q91" s="5"/>
      <c r="R91" s="53"/>
      <c r="S91" s="53"/>
      <c r="T91" s="53"/>
      <c r="U91" s="53"/>
      <c r="V91" s="53"/>
      <c r="W91" s="53"/>
      <c r="X91" s="53"/>
      <c r="Y91" s="53"/>
    </row>
    <row r="92" spans="1:25" s="54" customFormat="1" ht="14.4" x14ac:dyDescent="0.3">
      <c r="A92" s="170">
        <v>3013</v>
      </c>
      <c r="B92" s="71" t="s">
        <v>308</v>
      </c>
      <c r="C92" s="203"/>
      <c r="D92" s="203"/>
      <c r="E92" s="313"/>
      <c r="F92" s="313"/>
      <c r="G92" s="319"/>
      <c r="H92" s="204"/>
      <c r="I92" s="203"/>
      <c r="J92" s="311"/>
      <c r="K92" s="203"/>
      <c r="L92" s="203"/>
      <c r="M92" s="203"/>
      <c r="N92" s="203"/>
      <c r="O92" s="244"/>
      <c r="P92" s="5"/>
      <c r="Q92" s="5"/>
      <c r="R92" s="53"/>
      <c r="S92" s="53"/>
      <c r="T92" s="53"/>
      <c r="U92" s="53"/>
      <c r="V92" s="53"/>
      <c r="W92" s="53"/>
      <c r="X92" s="53"/>
      <c r="Y92" s="53"/>
    </row>
    <row r="93" spans="1:25" s="54" customFormat="1" ht="14.4" x14ac:dyDescent="0.3">
      <c r="A93" s="170"/>
      <c r="B93" s="70"/>
      <c r="C93" s="198"/>
      <c r="D93" s="247"/>
      <c r="E93" s="198"/>
      <c r="F93" s="198"/>
      <c r="G93" s="329"/>
      <c r="H93" s="199"/>
      <c r="I93" s="330"/>
      <c r="J93" s="247"/>
      <c r="K93" s="330"/>
      <c r="L93" s="330"/>
      <c r="M93" s="330"/>
      <c r="N93" s="330"/>
      <c r="O93" s="200">
        <f>SUM(L93:N93)</f>
        <v>0</v>
      </c>
      <c r="P93" s="5"/>
      <c r="Q93" s="5"/>
      <c r="R93" s="53"/>
      <c r="S93" s="53"/>
      <c r="T93" s="53"/>
      <c r="U93" s="53"/>
      <c r="V93" s="53"/>
      <c r="W93" s="53"/>
      <c r="X93" s="53"/>
      <c r="Y93" s="53"/>
    </row>
    <row r="94" spans="1:25" s="54" customFormat="1" ht="14.4" x14ac:dyDescent="0.3">
      <c r="A94" s="170"/>
      <c r="B94" s="70"/>
      <c r="C94" s="331"/>
      <c r="D94" s="247"/>
      <c r="E94" s="198"/>
      <c r="F94" s="198"/>
      <c r="G94" s="329"/>
      <c r="H94" s="199"/>
      <c r="I94" s="330"/>
      <c r="J94" s="247"/>
      <c r="K94" s="330"/>
      <c r="L94" s="330"/>
      <c r="M94" s="330"/>
      <c r="N94" s="330"/>
      <c r="O94" s="200">
        <f t="shared" ref="O94:O96" si="12">SUM(L94:N94)</f>
        <v>0</v>
      </c>
      <c r="P94" s="5"/>
      <c r="Q94" s="5"/>
      <c r="R94" s="53"/>
      <c r="S94" s="53"/>
      <c r="T94" s="53"/>
      <c r="U94" s="53"/>
      <c r="V94" s="53"/>
      <c r="W94" s="53"/>
      <c r="X94" s="53"/>
      <c r="Y94" s="53"/>
    </row>
    <row r="95" spans="1:25" s="54" customFormat="1" ht="14.4" x14ac:dyDescent="0.3">
      <c r="A95" s="170"/>
      <c r="B95" s="70"/>
      <c r="C95" s="198"/>
      <c r="D95" s="247"/>
      <c r="E95" s="198"/>
      <c r="F95" s="198"/>
      <c r="G95" s="329"/>
      <c r="H95" s="199"/>
      <c r="I95" s="330"/>
      <c r="J95" s="247"/>
      <c r="K95" s="330"/>
      <c r="L95" s="330"/>
      <c r="M95" s="330"/>
      <c r="N95" s="330"/>
      <c r="O95" s="200">
        <f t="shared" si="12"/>
        <v>0</v>
      </c>
      <c r="P95" s="5"/>
      <c r="Q95" s="5"/>
      <c r="R95" s="53"/>
      <c r="S95" s="53"/>
      <c r="T95" s="53"/>
      <c r="U95" s="53"/>
      <c r="V95" s="53"/>
      <c r="W95" s="53"/>
      <c r="X95" s="53"/>
      <c r="Y95" s="53"/>
    </row>
    <row r="96" spans="1:25" s="54" customFormat="1" ht="14.4" x14ac:dyDescent="0.3">
      <c r="A96" s="170"/>
      <c r="B96" s="70"/>
      <c r="C96" s="198"/>
      <c r="D96" s="247"/>
      <c r="E96" s="198"/>
      <c r="F96" s="198"/>
      <c r="G96" s="329"/>
      <c r="H96" s="199"/>
      <c r="I96" s="330"/>
      <c r="J96" s="247"/>
      <c r="K96" s="330"/>
      <c r="L96" s="330"/>
      <c r="M96" s="330"/>
      <c r="N96" s="330"/>
      <c r="O96" s="200">
        <f t="shared" si="12"/>
        <v>0</v>
      </c>
      <c r="P96" s="5"/>
      <c r="Q96" s="5"/>
      <c r="R96" s="53"/>
      <c r="S96" s="53"/>
      <c r="T96" s="53"/>
      <c r="U96" s="53"/>
      <c r="V96" s="53"/>
      <c r="W96" s="53"/>
      <c r="X96" s="53"/>
      <c r="Y96" s="53"/>
    </row>
    <row r="97" spans="1:25" s="54" customFormat="1" ht="14.4" x14ac:dyDescent="0.3">
      <c r="A97" s="170"/>
      <c r="B97" s="70"/>
      <c r="C97" s="203"/>
      <c r="D97" s="203"/>
      <c r="E97" s="312"/>
      <c r="F97" s="312"/>
      <c r="G97" s="319"/>
      <c r="H97" s="204"/>
      <c r="I97" s="203"/>
      <c r="J97" s="309"/>
      <c r="K97" s="203"/>
      <c r="L97" s="205">
        <f>SUM(L93:L96)</f>
        <v>0</v>
      </c>
      <c r="M97" s="205">
        <f>SUM(M93:M96)</f>
        <v>0</v>
      </c>
      <c r="N97" s="205">
        <f>SUM(N93:N96)</f>
        <v>0</v>
      </c>
      <c r="O97" s="205">
        <f>SUM(O93:O96)</f>
        <v>0</v>
      </c>
      <c r="P97" s="5"/>
      <c r="Q97" s="5"/>
      <c r="R97" s="53"/>
      <c r="S97" s="53"/>
      <c r="T97" s="53"/>
      <c r="U97" s="53"/>
      <c r="V97" s="53"/>
      <c r="W97" s="53"/>
      <c r="X97" s="53"/>
      <c r="Y97" s="53"/>
    </row>
    <row r="98" spans="1:25" s="54" customFormat="1" ht="14.4" x14ac:dyDescent="0.3">
      <c r="A98" s="170">
        <v>3014</v>
      </c>
      <c r="B98" s="70" t="s">
        <v>79</v>
      </c>
      <c r="C98" s="203"/>
      <c r="D98" s="203"/>
      <c r="E98" s="313"/>
      <c r="F98" s="313"/>
      <c r="G98" s="319"/>
      <c r="H98" s="204"/>
      <c r="I98" s="203"/>
      <c r="J98" s="311"/>
      <c r="K98" s="203"/>
      <c r="L98" s="203"/>
      <c r="M98" s="203"/>
      <c r="N98" s="203"/>
      <c r="O98" s="244"/>
      <c r="P98" s="5"/>
      <c r="Q98" s="5"/>
      <c r="R98" s="53"/>
      <c r="S98" s="53"/>
      <c r="T98" s="53"/>
      <c r="U98" s="53"/>
      <c r="V98" s="53"/>
      <c r="W98" s="53"/>
      <c r="X98" s="53"/>
      <c r="Y98" s="53"/>
    </row>
    <row r="99" spans="1:25" s="54" customFormat="1" ht="14.4" x14ac:dyDescent="0.3">
      <c r="A99" s="170"/>
      <c r="B99" s="70"/>
      <c r="C99" s="198"/>
      <c r="D99" s="247"/>
      <c r="E99" s="198"/>
      <c r="F99" s="198"/>
      <c r="G99" s="329"/>
      <c r="H99" s="199"/>
      <c r="I99" s="330"/>
      <c r="J99" s="247"/>
      <c r="K99" s="330"/>
      <c r="L99" s="330"/>
      <c r="M99" s="330"/>
      <c r="N99" s="330"/>
      <c r="O99" s="200">
        <f>SUM(L99:N99)</f>
        <v>0</v>
      </c>
      <c r="P99" s="5"/>
      <c r="Q99" s="5"/>
      <c r="R99" s="53"/>
      <c r="S99" s="53"/>
      <c r="T99" s="53"/>
      <c r="U99" s="53"/>
      <c r="V99" s="53"/>
      <c r="W99" s="53"/>
      <c r="X99" s="53"/>
      <c r="Y99" s="53"/>
    </row>
    <row r="100" spans="1:25" s="54" customFormat="1" ht="14.4" x14ac:dyDescent="0.3">
      <c r="A100" s="170"/>
      <c r="B100" s="70"/>
      <c r="C100" s="331"/>
      <c r="D100" s="247"/>
      <c r="E100" s="198"/>
      <c r="F100" s="198"/>
      <c r="G100" s="329"/>
      <c r="H100" s="199"/>
      <c r="I100" s="330"/>
      <c r="J100" s="247"/>
      <c r="K100" s="330"/>
      <c r="L100" s="330"/>
      <c r="M100" s="330"/>
      <c r="N100" s="330"/>
      <c r="O100" s="200">
        <f t="shared" ref="O100:O102" si="13">SUM(L100:N100)</f>
        <v>0</v>
      </c>
      <c r="P100" s="5"/>
      <c r="Q100" s="5"/>
      <c r="R100" s="53"/>
      <c r="S100" s="53"/>
      <c r="T100" s="53"/>
      <c r="U100" s="53"/>
      <c r="V100" s="53"/>
      <c r="W100" s="53"/>
      <c r="X100" s="53"/>
      <c r="Y100" s="53"/>
    </row>
    <row r="101" spans="1:25" s="54" customFormat="1" ht="14.4" x14ac:dyDescent="0.3">
      <c r="A101" s="170"/>
      <c r="B101" s="70"/>
      <c r="C101" s="198"/>
      <c r="D101" s="247"/>
      <c r="E101" s="198"/>
      <c r="F101" s="198"/>
      <c r="G101" s="329"/>
      <c r="H101" s="199"/>
      <c r="I101" s="330"/>
      <c r="J101" s="247"/>
      <c r="K101" s="330"/>
      <c r="L101" s="330"/>
      <c r="M101" s="330"/>
      <c r="N101" s="330"/>
      <c r="O101" s="200">
        <f t="shared" si="13"/>
        <v>0</v>
      </c>
      <c r="P101" s="5"/>
      <c r="Q101" s="5"/>
      <c r="R101" s="53"/>
      <c r="S101" s="53"/>
      <c r="T101" s="53"/>
      <c r="U101" s="53"/>
      <c r="V101" s="53"/>
      <c r="W101" s="53"/>
      <c r="X101" s="53"/>
      <c r="Y101" s="53"/>
    </row>
    <row r="102" spans="1:25" s="54" customFormat="1" ht="14.4" x14ac:dyDescent="0.3">
      <c r="A102" s="170"/>
      <c r="B102" s="70"/>
      <c r="C102" s="198"/>
      <c r="D102" s="247"/>
      <c r="E102" s="198"/>
      <c r="F102" s="198"/>
      <c r="G102" s="329"/>
      <c r="H102" s="199"/>
      <c r="I102" s="330"/>
      <c r="J102" s="247"/>
      <c r="K102" s="330"/>
      <c r="L102" s="330"/>
      <c r="M102" s="330"/>
      <c r="N102" s="330"/>
      <c r="O102" s="200">
        <f t="shared" si="13"/>
        <v>0</v>
      </c>
      <c r="P102" s="5"/>
      <c r="Q102" s="5"/>
      <c r="R102" s="53"/>
      <c r="S102" s="53"/>
      <c r="T102" s="53"/>
      <c r="U102" s="53"/>
      <c r="V102" s="53"/>
      <c r="W102" s="53"/>
      <c r="X102" s="53"/>
      <c r="Y102" s="53"/>
    </row>
    <row r="103" spans="1:25" s="54" customFormat="1" ht="14.4" x14ac:dyDescent="0.3">
      <c r="A103" s="170"/>
      <c r="B103" s="70"/>
      <c r="C103" s="203"/>
      <c r="D103" s="203"/>
      <c r="E103" s="312"/>
      <c r="F103" s="312"/>
      <c r="G103" s="319"/>
      <c r="H103" s="204"/>
      <c r="I103" s="203"/>
      <c r="J103" s="309"/>
      <c r="K103" s="203"/>
      <c r="L103" s="205">
        <f>SUM(L99:L102)</f>
        <v>0</v>
      </c>
      <c r="M103" s="205">
        <f>SUM(M99:M102)</f>
        <v>0</v>
      </c>
      <c r="N103" s="205">
        <f>SUM(N99:N102)</f>
        <v>0</v>
      </c>
      <c r="O103" s="205">
        <f>SUM(O99:O102)</f>
        <v>0</v>
      </c>
      <c r="P103" s="5"/>
      <c r="Q103" s="5"/>
      <c r="R103" s="53"/>
      <c r="S103" s="53"/>
      <c r="T103" s="53"/>
      <c r="U103" s="53"/>
      <c r="V103" s="53"/>
      <c r="W103" s="53"/>
      <c r="X103" s="53"/>
      <c r="Y103" s="53"/>
    </row>
    <row r="104" spans="1:25" s="54" customFormat="1" ht="14.4" x14ac:dyDescent="0.3">
      <c r="A104" s="170">
        <v>3015</v>
      </c>
      <c r="B104" s="70" t="s">
        <v>81</v>
      </c>
      <c r="C104" s="203"/>
      <c r="D104" s="203"/>
      <c r="E104" s="313"/>
      <c r="F104" s="313"/>
      <c r="G104" s="319"/>
      <c r="H104" s="204"/>
      <c r="I104" s="203"/>
      <c r="J104" s="311"/>
      <c r="K104" s="203"/>
      <c r="L104" s="203"/>
      <c r="M104" s="203"/>
      <c r="N104" s="203"/>
      <c r="O104" s="244"/>
      <c r="P104" s="5"/>
      <c r="Q104" s="5"/>
      <c r="R104" s="53"/>
      <c r="S104" s="53"/>
      <c r="T104" s="53"/>
      <c r="U104" s="53"/>
      <c r="V104" s="53"/>
      <c r="W104" s="53"/>
      <c r="X104" s="53"/>
      <c r="Y104" s="53"/>
    </row>
    <row r="105" spans="1:25" s="54" customFormat="1" ht="14.4" x14ac:dyDescent="0.3">
      <c r="A105" s="170"/>
      <c r="B105" s="70"/>
      <c r="C105" s="198"/>
      <c r="D105" s="247"/>
      <c r="E105" s="198"/>
      <c r="F105" s="198"/>
      <c r="G105" s="329"/>
      <c r="H105" s="199"/>
      <c r="I105" s="330"/>
      <c r="J105" s="247"/>
      <c r="K105" s="330"/>
      <c r="L105" s="330"/>
      <c r="M105" s="330"/>
      <c r="N105" s="330"/>
      <c r="O105" s="200">
        <f>SUM(L105:N105)</f>
        <v>0</v>
      </c>
      <c r="P105" s="5"/>
      <c r="Q105" s="5"/>
      <c r="R105" s="53"/>
      <c r="S105" s="53"/>
      <c r="T105" s="53"/>
      <c r="U105" s="53"/>
      <c r="V105" s="53"/>
      <c r="W105" s="53"/>
      <c r="X105" s="53"/>
      <c r="Y105" s="53"/>
    </row>
    <row r="106" spans="1:25" s="54" customFormat="1" ht="14.4" x14ac:dyDescent="0.3">
      <c r="A106" s="170"/>
      <c r="B106" s="70"/>
      <c r="C106" s="331"/>
      <c r="D106" s="247"/>
      <c r="E106" s="198"/>
      <c r="F106" s="198"/>
      <c r="G106" s="329"/>
      <c r="H106" s="199"/>
      <c r="I106" s="330"/>
      <c r="J106" s="247"/>
      <c r="K106" s="330"/>
      <c r="L106" s="330"/>
      <c r="M106" s="330"/>
      <c r="N106" s="330"/>
      <c r="O106" s="200">
        <f t="shared" ref="O106:O108" si="14">SUM(L106:N106)</f>
        <v>0</v>
      </c>
      <c r="P106" s="5"/>
      <c r="Q106" s="5"/>
      <c r="R106" s="53"/>
      <c r="S106" s="53"/>
      <c r="T106" s="53"/>
      <c r="U106" s="53"/>
      <c r="V106" s="53"/>
      <c r="W106" s="53"/>
      <c r="X106" s="53"/>
      <c r="Y106" s="53"/>
    </row>
    <row r="107" spans="1:25" s="54" customFormat="1" ht="14.4" x14ac:dyDescent="0.3">
      <c r="A107" s="170"/>
      <c r="B107" s="70"/>
      <c r="C107" s="198"/>
      <c r="D107" s="247"/>
      <c r="E107" s="198"/>
      <c r="F107" s="198"/>
      <c r="G107" s="329"/>
      <c r="H107" s="199"/>
      <c r="I107" s="330"/>
      <c r="J107" s="247"/>
      <c r="K107" s="330"/>
      <c r="L107" s="330"/>
      <c r="M107" s="330"/>
      <c r="N107" s="330"/>
      <c r="O107" s="200">
        <f t="shared" si="14"/>
        <v>0</v>
      </c>
      <c r="P107" s="5"/>
      <c r="Q107" s="5"/>
      <c r="R107" s="53"/>
      <c r="S107" s="53"/>
      <c r="T107" s="53"/>
      <c r="U107" s="53"/>
      <c r="V107" s="53"/>
      <c r="W107" s="53"/>
      <c r="X107" s="53"/>
      <c r="Y107" s="53"/>
    </row>
    <row r="108" spans="1:25" s="54" customFormat="1" ht="14.4" x14ac:dyDescent="0.3">
      <c r="A108" s="170"/>
      <c r="B108" s="70"/>
      <c r="C108" s="198"/>
      <c r="D108" s="247"/>
      <c r="E108" s="198"/>
      <c r="F108" s="198"/>
      <c r="G108" s="329"/>
      <c r="H108" s="199"/>
      <c r="I108" s="330"/>
      <c r="J108" s="247"/>
      <c r="K108" s="330"/>
      <c r="L108" s="330"/>
      <c r="M108" s="330"/>
      <c r="N108" s="330"/>
      <c r="O108" s="200">
        <f t="shared" si="14"/>
        <v>0</v>
      </c>
      <c r="P108" s="5"/>
      <c r="Q108" s="5"/>
      <c r="R108" s="53"/>
      <c r="S108" s="53"/>
      <c r="T108" s="53"/>
      <c r="U108" s="53"/>
      <c r="V108" s="53"/>
      <c r="W108" s="53"/>
      <c r="X108" s="53"/>
      <c r="Y108" s="53"/>
    </row>
    <row r="109" spans="1:25" s="54" customFormat="1" ht="14.4" x14ac:dyDescent="0.3">
      <c r="A109" s="170"/>
      <c r="B109" s="70"/>
      <c r="C109" s="203"/>
      <c r="D109" s="203"/>
      <c r="E109" s="203"/>
      <c r="F109" s="203"/>
      <c r="G109" s="203"/>
      <c r="H109" s="204"/>
      <c r="I109" s="203"/>
      <c r="J109" s="203"/>
      <c r="K109" s="203"/>
      <c r="L109" s="205">
        <f>SUM(L105:L108)</f>
        <v>0</v>
      </c>
      <c r="M109" s="205">
        <f>SUM(M105:M108)</f>
        <v>0</v>
      </c>
      <c r="N109" s="205">
        <f>SUM(N105:N108)</f>
        <v>0</v>
      </c>
      <c r="O109" s="205">
        <f>SUM(O105:O108)</f>
        <v>0</v>
      </c>
      <c r="P109" s="5"/>
      <c r="Q109" s="5"/>
      <c r="R109" s="53"/>
      <c r="S109" s="53"/>
      <c r="T109" s="53"/>
      <c r="U109" s="53"/>
      <c r="V109" s="53"/>
      <c r="W109" s="53"/>
      <c r="X109" s="53"/>
      <c r="Y109" s="53"/>
    </row>
    <row r="110" spans="1:25" s="54" customFormat="1" ht="15.75" customHeight="1" thickBot="1" x14ac:dyDescent="0.35">
      <c r="A110" s="170"/>
      <c r="B110" s="70"/>
      <c r="C110" s="203"/>
      <c r="D110" s="203"/>
      <c r="E110" s="203"/>
      <c r="F110" s="203"/>
      <c r="G110" s="203"/>
      <c r="H110" s="204"/>
      <c r="I110" s="203"/>
      <c r="J110" s="203"/>
      <c r="K110" s="203"/>
      <c r="L110" s="203"/>
      <c r="M110" s="203"/>
      <c r="N110" s="203"/>
      <c r="O110" s="203"/>
      <c r="P110" s="5"/>
      <c r="Q110" s="5"/>
      <c r="R110" s="53"/>
      <c r="S110" s="53"/>
      <c r="T110" s="53"/>
      <c r="U110" s="53"/>
      <c r="V110" s="53"/>
      <c r="W110" s="53"/>
      <c r="X110" s="53"/>
      <c r="Y110" s="53"/>
    </row>
    <row r="111" spans="1:25" s="54" customFormat="1" ht="15.75" customHeight="1" thickBot="1" x14ac:dyDescent="0.35">
      <c r="A111" s="170">
        <v>3016</v>
      </c>
      <c r="B111" s="70" t="s">
        <v>85</v>
      </c>
      <c r="C111" s="203"/>
      <c r="D111" s="203"/>
      <c r="E111" s="203"/>
      <c r="F111" s="203"/>
      <c r="G111" s="213"/>
      <c r="H111" s="214"/>
      <c r="I111" s="213"/>
      <c r="J111" s="213"/>
      <c r="K111" s="213"/>
      <c r="L111" s="215">
        <f>L23+L29+L35+L41+L47+L53+L59+L65+L71+L78+L85+L91+L97+L103+L109</f>
        <v>0</v>
      </c>
      <c r="M111" s="215">
        <f>M23+M29+M35+M41+M47+M53+M59+M65+M71+M78+M85+M91+M97+M103+M109</f>
        <v>0</v>
      </c>
      <c r="N111" s="215">
        <f>N23+N29+N35+N41+N47+N53+N59+N65+N71+N78+N85+N91+N97+N103+N109</f>
        <v>0</v>
      </c>
      <c r="O111" s="215">
        <f>O23+O29+O35+O41+O47+O53+O59+O65+O71+O78+O85+O91+O97+O103+O109</f>
        <v>0</v>
      </c>
      <c r="P111" s="70"/>
      <c r="Q111" s="5"/>
      <c r="R111" s="53"/>
      <c r="S111" s="53"/>
      <c r="T111" s="53"/>
      <c r="U111" s="53"/>
      <c r="V111" s="53"/>
      <c r="W111" s="53"/>
      <c r="X111" s="53"/>
      <c r="Y111" s="53"/>
    </row>
    <row r="112" spans="1:25" s="54" customFormat="1" ht="15.75" customHeight="1" thickBot="1" x14ac:dyDescent="0.35">
      <c r="A112" s="170">
        <v>3017</v>
      </c>
      <c r="B112" s="70" t="s">
        <v>329</v>
      </c>
      <c r="C112" s="332"/>
      <c r="D112" s="203"/>
      <c r="E112" s="203"/>
      <c r="F112" s="203"/>
      <c r="G112" s="203"/>
      <c r="H112" s="204"/>
      <c r="I112" s="203"/>
      <c r="J112" s="203"/>
      <c r="K112" s="203"/>
      <c r="L112" s="203"/>
      <c r="M112" s="203"/>
      <c r="N112" s="203"/>
      <c r="O112" s="203"/>
      <c r="P112" s="5"/>
      <c r="Q112" s="5"/>
      <c r="R112" s="53"/>
      <c r="S112" s="53"/>
      <c r="T112" s="53"/>
      <c r="U112" s="53"/>
      <c r="V112" s="53"/>
      <c r="W112" s="53"/>
      <c r="X112" s="53"/>
      <c r="Y112" s="53"/>
    </row>
    <row r="113" spans="1:25" s="54" customFormat="1" thickBot="1" x14ac:dyDescent="0.35">
      <c r="A113" s="170"/>
      <c r="B113" s="71"/>
      <c r="C113" s="203"/>
      <c r="D113" s="203"/>
      <c r="E113" s="203"/>
      <c r="F113" s="203"/>
      <c r="G113" s="203"/>
      <c r="H113" s="204"/>
      <c r="I113" s="203"/>
      <c r="J113" s="203"/>
      <c r="K113" s="260"/>
      <c r="L113" s="401" t="s">
        <v>318</v>
      </c>
      <c r="M113" s="402"/>
      <c r="N113" s="261"/>
      <c r="O113" s="217"/>
      <c r="P113" s="73"/>
      <c r="Q113" s="5"/>
      <c r="R113" s="53"/>
      <c r="S113" s="53"/>
      <c r="T113" s="53"/>
      <c r="U113" s="53"/>
      <c r="V113" s="53"/>
      <c r="W113" s="53"/>
      <c r="X113" s="53"/>
      <c r="Y113" s="53"/>
    </row>
    <row r="114" spans="1:25" s="54" customFormat="1" ht="42" customHeight="1" thickBot="1" x14ac:dyDescent="0.35">
      <c r="A114" s="170"/>
      <c r="B114" s="71"/>
      <c r="C114" s="203"/>
      <c r="D114" s="203"/>
      <c r="E114" s="203"/>
      <c r="F114" s="203"/>
      <c r="G114" s="203"/>
      <c r="H114" s="204"/>
      <c r="I114" s="203"/>
      <c r="J114" s="203"/>
      <c r="K114" s="262" t="s">
        <v>15</v>
      </c>
      <c r="L114" s="263" t="s">
        <v>17</v>
      </c>
      <c r="M114" s="264" t="s">
        <v>257</v>
      </c>
      <c r="N114" s="265" t="s">
        <v>261</v>
      </c>
      <c r="O114" s="266" t="s">
        <v>319</v>
      </c>
      <c r="P114" s="73"/>
      <c r="Q114" s="5"/>
      <c r="R114" s="53"/>
      <c r="S114" s="53"/>
      <c r="T114" s="53"/>
      <c r="U114" s="53"/>
      <c r="V114" s="53"/>
      <c r="W114" s="53"/>
      <c r="X114" s="53"/>
      <c r="Y114" s="53"/>
    </row>
    <row r="115" spans="1:25" s="54" customFormat="1" ht="14.4" x14ac:dyDescent="0.3">
      <c r="A115" s="170">
        <v>3018</v>
      </c>
      <c r="B115" s="70" t="s">
        <v>321</v>
      </c>
      <c r="C115" s="203"/>
      <c r="D115" s="203"/>
      <c r="E115" s="203"/>
      <c r="F115" s="203"/>
      <c r="G115" s="203"/>
      <c r="H115" s="204"/>
      <c r="I115" s="203"/>
      <c r="J115" s="203"/>
      <c r="K115" s="330"/>
      <c r="L115" s="330"/>
      <c r="M115" s="330"/>
      <c r="N115" s="220">
        <f t="shared" ref="N115:N117" si="15">SUM(K115:M115)</f>
        <v>0</v>
      </c>
      <c r="O115" s="330"/>
      <c r="P115" s="73"/>
      <c r="Q115" s="5"/>
      <c r="R115" s="53"/>
      <c r="S115" s="53"/>
      <c r="T115" s="53"/>
      <c r="U115" s="53"/>
      <c r="V115" s="53"/>
      <c r="W115" s="53"/>
      <c r="X115" s="53"/>
      <c r="Y115" s="53"/>
    </row>
    <row r="116" spans="1:25" s="54" customFormat="1" ht="14.4" x14ac:dyDescent="0.3">
      <c r="A116" s="170">
        <v>3019</v>
      </c>
      <c r="B116" s="70" t="s">
        <v>322</v>
      </c>
      <c r="C116" s="203"/>
      <c r="D116" s="203"/>
      <c r="E116" s="203"/>
      <c r="F116" s="203"/>
      <c r="G116" s="203"/>
      <c r="H116" s="204"/>
      <c r="I116" s="203"/>
      <c r="J116" s="203"/>
      <c r="K116" s="330"/>
      <c r="L116" s="330"/>
      <c r="M116" s="330"/>
      <c r="N116" s="220">
        <f t="shared" si="15"/>
        <v>0</v>
      </c>
      <c r="O116" s="330"/>
      <c r="P116" s="73"/>
      <c r="Q116" s="5"/>
      <c r="R116" s="53"/>
      <c r="S116" s="53"/>
      <c r="T116" s="53"/>
      <c r="U116" s="53"/>
      <c r="V116" s="53"/>
      <c r="W116" s="53"/>
      <c r="X116" s="53"/>
      <c r="Y116" s="53"/>
    </row>
    <row r="117" spans="1:25" s="54" customFormat="1" ht="14.4" x14ac:dyDescent="0.3">
      <c r="A117" s="170">
        <v>3020</v>
      </c>
      <c r="B117" s="70" t="s">
        <v>320</v>
      </c>
      <c r="C117" s="203"/>
      <c r="D117" s="203"/>
      <c r="E117" s="203"/>
      <c r="F117" s="203"/>
      <c r="G117" s="203"/>
      <c r="H117" s="204"/>
      <c r="I117" s="203"/>
      <c r="J117" s="203"/>
      <c r="K117" s="330"/>
      <c r="L117" s="330"/>
      <c r="M117" s="330"/>
      <c r="N117" s="220">
        <f t="shared" si="15"/>
        <v>0</v>
      </c>
      <c r="O117" s="330"/>
      <c r="P117" s="73"/>
      <c r="Q117" s="5"/>
      <c r="R117" s="53"/>
      <c r="S117" s="53"/>
      <c r="T117" s="53"/>
      <c r="U117" s="53"/>
      <c r="V117" s="53"/>
      <c r="W117" s="53"/>
      <c r="X117" s="53"/>
      <c r="Y117" s="53"/>
    </row>
    <row r="118" spans="1:25" s="54" customFormat="1" thickBot="1" x14ac:dyDescent="0.35">
      <c r="A118" s="170">
        <v>3021</v>
      </c>
      <c r="B118" s="70" t="s">
        <v>327</v>
      </c>
      <c r="C118" s="203"/>
      <c r="D118" s="203"/>
      <c r="E118" s="203"/>
      <c r="F118" s="203"/>
      <c r="G118" s="203"/>
      <c r="H118" s="204"/>
      <c r="I118" s="203"/>
      <c r="J118" s="203"/>
      <c r="K118" s="203"/>
      <c r="L118" s="203"/>
      <c r="M118" s="203"/>
      <c r="N118" s="221">
        <f>N115+N116-N117</f>
        <v>0</v>
      </c>
      <c r="O118" s="217"/>
      <c r="P118" s="73"/>
      <c r="Q118" s="5"/>
      <c r="R118" s="53"/>
      <c r="S118" s="53"/>
      <c r="T118" s="53"/>
      <c r="U118" s="53"/>
      <c r="V118" s="53"/>
      <c r="W118" s="53"/>
      <c r="X118" s="53"/>
      <c r="Y118" s="53"/>
    </row>
    <row r="119" spans="1:25" s="54" customFormat="1" ht="15.75" customHeight="1" thickTop="1" x14ac:dyDescent="0.3">
      <c r="A119" s="170"/>
      <c r="B119" s="70"/>
      <c r="C119" s="203"/>
      <c r="D119" s="203"/>
      <c r="E119" s="203"/>
      <c r="F119" s="203"/>
      <c r="G119" s="203"/>
      <c r="H119" s="204"/>
      <c r="I119" s="203"/>
      <c r="J119" s="203"/>
      <c r="K119" s="203"/>
      <c r="L119" s="203"/>
      <c r="M119" s="203"/>
      <c r="N119" s="203"/>
      <c r="O119" s="203"/>
      <c r="P119" s="5"/>
      <c r="Q119" s="5"/>
      <c r="R119" s="53"/>
      <c r="S119" s="53"/>
      <c r="T119" s="53"/>
      <c r="U119" s="53"/>
      <c r="V119" s="53"/>
      <c r="W119" s="53"/>
      <c r="X119" s="53"/>
      <c r="Y119" s="53"/>
    </row>
    <row r="120" spans="1:25" s="54" customFormat="1" ht="14.4" x14ac:dyDescent="0.3">
      <c r="A120" s="170">
        <v>3022</v>
      </c>
      <c r="B120" s="70" t="s">
        <v>398</v>
      </c>
      <c r="C120" s="203"/>
      <c r="D120" s="203"/>
      <c r="E120" s="203"/>
      <c r="F120" s="203"/>
      <c r="G120" s="203"/>
      <c r="H120" s="204"/>
      <c r="I120" s="203"/>
      <c r="J120" s="203"/>
      <c r="K120" s="203"/>
      <c r="L120" s="203"/>
      <c r="M120" s="203"/>
      <c r="N120" s="203"/>
      <c r="O120" s="330"/>
      <c r="P120" s="73"/>
      <c r="Q120" s="5"/>
      <c r="R120" s="53"/>
      <c r="S120" s="53"/>
      <c r="T120" s="53"/>
      <c r="U120" s="53"/>
      <c r="V120" s="53"/>
      <c r="W120" s="53"/>
      <c r="X120" s="53"/>
      <c r="Y120" s="53"/>
    </row>
    <row r="121" spans="1:25" s="54" customFormat="1" ht="14.4" x14ac:dyDescent="0.3">
      <c r="A121" s="170">
        <v>3023</v>
      </c>
      <c r="B121" s="70" t="s">
        <v>306</v>
      </c>
      <c r="C121" s="203"/>
      <c r="D121" s="203"/>
      <c r="E121" s="203"/>
      <c r="F121" s="203"/>
      <c r="G121" s="203"/>
      <c r="H121" s="204"/>
      <c r="I121" s="203"/>
      <c r="J121" s="203"/>
      <c r="K121" s="222"/>
      <c r="L121" s="203"/>
      <c r="M121" s="203"/>
      <c r="N121" s="203"/>
      <c r="O121" s="330"/>
      <c r="P121" s="73"/>
      <c r="Q121" s="5"/>
      <c r="R121" s="53"/>
      <c r="S121" s="53"/>
      <c r="T121" s="53"/>
      <c r="U121" s="53"/>
      <c r="V121" s="53"/>
      <c r="W121" s="53"/>
      <c r="X121" s="53"/>
      <c r="Y121" s="53"/>
    </row>
    <row r="122" spans="1:25" s="54" customFormat="1" ht="14.4" x14ac:dyDescent="0.3">
      <c r="A122" s="170">
        <v>3024</v>
      </c>
      <c r="B122" s="70" t="s">
        <v>91</v>
      </c>
      <c r="C122" s="203"/>
      <c r="D122" s="203"/>
      <c r="E122" s="203"/>
      <c r="F122" s="203"/>
      <c r="G122" s="203"/>
      <c r="H122" s="204"/>
      <c r="I122" s="203"/>
      <c r="J122" s="203"/>
      <c r="K122" s="203"/>
      <c r="L122" s="203"/>
      <c r="M122" s="203"/>
      <c r="N122" s="203"/>
      <c r="O122" s="288">
        <f>'Cover Sheet'!B18</f>
        <v>0</v>
      </c>
      <c r="P122" s="284"/>
      <c r="Q122" s="5"/>
      <c r="R122" s="53"/>
      <c r="S122" s="53"/>
      <c r="T122" s="53"/>
      <c r="U122" s="53"/>
      <c r="V122" s="53"/>
      <c r="W122" s="53"/>
      <c r="X122" s="53"/>
      <c r="Y122" s="53"/>
    </row>
    <row r="123" spans="1:25" s="54" customFormat="1" ht="14.4" x14ac:dyDescent="0.3">
      <c r="A123" s="170">
        <v>3025</v>
      </c>
      <c r="B123" s="71" t="s">
        <v>399</v>
      </c>
      <c r="C123" s="203"/>
      <c r="D123" s="203"/>
      <c r="E123" s="203"/>
      <c r="F123" s="203"/>
      <c r="G123" s="203"/>
      <c r="H123" s="204"/>
      <c r="I123" s="203"/>
      <c r="J123" s="203"/>
      <c r="K123" s="203"/>
      <c r="L123" s="203"/>
      <c r="M123" s="203"/>
      <c r="N123" s="203"/>
      <c r="O123" s="289">
        <f>IFERROR(O120/O121,0)</f>
        <v>0</v>
      </c>
      <c r="P123" s="73"/>
      <c r="Q123" s="5"/>
      <c r="R123" s="53"/>
      <c r="S123" s="53"/>
      <c r="T123" s="53"/>
      <c r="U123" s="53"/>
      <c r="V123" s="53"/>
      <c r="W123" s="53"/>
      <c r="X123" s="53"/>
      <c r="Y123" s="53"/>
    </row>
    <row r="124" spans="1:25" s="54" customFormat="1" ht="14.4" x14ac:dyDescent="0.3">
      <c r="A124" s="170">
        <v>3026</v>
      </c>
      <c r="B124" s="71" t="s">
        <v>316</v>
      </c>
      <c r="C124" s="203"/>
      <c r="D124" s="203"/>
      <c r="E124" s="203"/>
      <c r="F124" s="203"/>
      <c r="G124" s="203"/>
      <c r="H124" s="204"/>
      <c r="I124" s="203"/>
      <c r="J124" s="203"/>
      <c r="K124" s="203"/>
      <c r="L124" s="203"/>
      <c r="M124" s="203"/>
      <c r="N124" s="203"/>
      <c r="O124" s="333">
        <v>0</v>
      </c>
      <c r="P124" s="284"/>
      <c r="Q124" s="5"/>
      <c r="R124" s="53"/>
      <c r="S124" s="53"/>
      <c r="T124" s="53"/>
      <c r="U124" s="53"/>
      <c r="V124" s="53"/>
      <c r="W124" s="53"/>
      <c r="X124" s="53"/>
      <c r="Y124" s="53"/>
    </row>
    <row r="125" spans="1:25" s="54" customFormat="1" ht="14.4" x14ac:dyDescent="0.3">
      <c r="A125" s="170">
        <v>3027</v>
      </c>
      <c r="B125" s="71" t="s">
        <v>445</v>
      </c>
      <c r="C125" s="203"/>
      <c r="D125" s="203"/>
      <c r="E125" s="203"/>
      <c r="F125" s="203"/>
      <c r="G125" s="203"/>
      <c r="H125" s="204"/>
      <c r="I125" s="203"/>
      <c r="J125" s="203"/>
      <c r="K125" s="203"/>
      <c r="L125" s="203"/>
      <c r="M125" s="203"/>
      <c r="N125" s="203"/>
      <c r="O125" s="330"/>
      <c r="P125" s="287"/>
      <c r="Q125" s="5"/>
      <c r="R125" s="53"/>
      <c r="S125" s="53"/>
      <c r="T125" s="53"/>
      <c r="U125" s="53"/>
      <c r="V125" s="53"/>
      <c r="W125" s="53"/>
      <c r="X125" s="53"/>
      <c r="Y125" s="53"/>
    </row>
    <row r="126" spans="1:25" ht="14.4" x14ac:dyDescent="0.3">
      <c r="O126" s="243"/>
    </row>
    <row r="127" spans="1:25" ht="14.4" x14ac:dyDescent="0.3">
      <c r="P127" s="286"/>
    </row>
    <row r="128" spans="1:25" ht="14.4" x14ac:dyDescent="0.3">
      <c r="P128" s="280"/>
    </row>
    <row r="129" ht="14.4" x14ac:dyDescent="0.3"/>
    <row r="130" ht="14.4" x14ac:dyDescent="0.3"/>
    <row r="131" ht="14.4" x14ac:dyDescent="0.3"/>
    <row r="132" ht="14.4" x14ac:dyDescent="0.3"/>
    <row r="133" ht="14.4" x14ac:dyDescent="0.3"/>
    <row r="134" ht="14.4" x14ac:dyDescent="0.3"/>
    <row r="135" ht="14.4" x14ac:dyDescent="0.3"/>
    <row r="136" ht="14.4" x14ac:dyDescent="0.3"/>
    <row r="137" ht="14.4" x14ac:dyDescent="0.3"/>
    <row r="138" ht="14.4" x14ac:dyDescent="0.3"/>
    <row r="139" ht="14.4" x14ac:dyDescent="0.3"/>
    <row r="140" ht="14.4" x14ac:dyDescent="0.3"/>
    <row r="141" ht="14.4" x14ac:dyDescent="0.3"/>
    <row r="142" ht="14.4" x14ac:dyDescent="0.3"/>
    <row r="143" ht="14.4" x14ac:dyDescent="0.3"/>
    <row r="144" ht="14.4" x14ac:dyDescent="0.3"/>
    <row r="145" ht="14.4" x14ac:dyDescent="0.3"/>
    <row r="146" ht="14.4" x14ac:dyDescent="0.3"/>
    <row r="147" ht="14.4" x14ac:dyDescent="0.3"/>
    <row r="148" ht="14.4" x14ac:dyDescent="0.3"/>
    <row r="149" ht="14.4" x14ac:dyDescent="0.3"/>
    <row r="150" ht="14.4" x14ac:dyDescent="0.3"/>
    <row r="151" ht="14.4" x14ac:dyDescent="0.3"/>
    <row r="152" ht="14.4" x14ac:dyDescent="0.3"/>
    <row r="153" ht="14.4" x14ac:dyDescent="0.3"/>
    <row r="154" ht="14.4" x14ac:dyDescent="0.3"/>
    <row r="155" ht="14.4" x14ac:dyDescent="0.3"/>
    <row r="156" ht="14.4" x14ac:dyDescent="0.3"/>
    <row r="157" ht="14.4" x14ac:dyDescent="0.3"/>
    <row r="158" ht="14.4" x14ac:dyDescent="0.3"/>
    <row r="159" ht="14.4" x14ac:dyDescent="0.3"/>
    <row r="160" ht="14.4" x14ac:dyDescent="0.3"/>
    <row r="161" ht="14.4" x14ac:dyDescent="0.3"/>
    <row r="162" ht="14.4" x14ac:dyDescent="0.3"/>
    <row r="163" ht="14.4" x14ac:dyDescent="0.3"/>
    <row r="164" ht="14.4" x14ac:dyDescent="0.3"/>
    <row r="165" ht="14.4" x14ac:dyDescent="0.3"/>
    <row r="166" ht="14.4" x14ac:dyDescent="0.3"/>
    <row r="167" ht="14.4" x14ac:dyDescent="0.3"/>
    <row r="168" ht="14.4" x14ac:dyDescent="0.3"/>
    <row r="169" ht="14.4" x14ac:dyDescent="0.3"/>
    <row r="170" ht="14.4" x14ac:dyDescent="0.3"/>
    <row r="171" ht="14.4" x14ac:dyDescent="0.3"/>
    <row r="172" ht="14.4" x14ac:dyDescent="0.3"/>
    <row r="173" ht="14.4" x14ac:dyDescent="0.3"/>
    <row r="174" ht="14.4" x14ac:dyDescent="0.3"/>
    <row r="175" ht="14.4" x14ac:dyDescent="0.3"/>
    <row r="176" ht="14.4" x14ac:dyDescent="0.3"/>
    <row r="177" ht="14.4" x14ac:dyDescent="0.3"/>
    <row r="178" ht="14.4" x14ac:dyDescent="0.3"/>
    <row r="179" ht="14.4" x14ac:dyDescent="0.3"/>
    <row r="180" ht="14.4" x14ac:dyDescent="0.3"/>
    <row r="181" ht="14.4" x14ac:dyDescent="0.3"/>
    <row r="182" ht="14.4" x14ac:dyDescent="0.3"/>
    <row r="183" ht="14.4" x14ac:dyDescent="0.3"/>
    <row r="184" ht="14.4" x14ac:dyDescent="0.3"/>
    <row r="185" ht="14.4" x14ac:dyDescent="0.3"/>
    <row r="186" ht="14.4" x14ac:dyDescent="0.3"/>
    <row r="187" ht="14.4" x14ac:dyDescent="0.3"/>
    <row r="188" ht="14.4" x14ac:dyDescent="0.3"/>
    <row r="189" ht="14.4" x14ac:dyDescent="0.3"/>
    <row r="190" ht="14.4" x14ac:dyDescent="0.3"/>
    <row r="191" ht="14.4" x14ac:dyDescent="0.3"/>
    <row r="192" ht="14.4" x14ac:dyDescent="0.3"/>
    <row r="193" ht="14.4" x14ac:dyDescent="0.3"/>
    <row r="194" ht="14.4" x14ac:dyDescent="0.3"/>
    <row r="195" ht="14.4" x14ac:dyDescent="0.3"/>
    <row r="196" ht="14.4" x14ac:dyDescent="0.3"/>
    <row r="197" ht="14.4" x14ac:dyDescent="0.3"/>
    <row r="198" ht="14.4" x14ac:dyDescent="0.3"/>
    <row r="199" ht="14.4" x14ac:dyDescent="0.3"/>
    <row r="200" ht="14.4" x14ac:dyDescent="0.3"/>
    <row r="201" ht="14.4" x14ac:dyDescent="0.3"/>
    <row r="202" ht="14.4" x14ac:dyDescent="0.3"/>
    <row r="203" ht="14.4" x14ac:dyDescent="0.3"/>
    <row r="204" ht="14.4" x14ac:dyDescent="0.3"/>
    <row r="205" ht="14.4" x14ac:dyDescent="0.3"/>
    <row r="206" ht="14.4" x14ac:dyDescent="0.3"/>
    <row r="207" ht="14.4" x14ac:dyDescent="0.3"/>
    <row r="208" ht="14.4" x14ac:dyDescent="0.3"/>
    <row r="209" ht="14.4" x14ac:dyDescent="0.3"/>
    <row r="210" ht="14.4" x14ac:dyDescent="0.3"/>
    <row r="211" ht="14.4" x14ac:dyDescent="0.3"/>
    <row r="212" ht="14.4" x14ac:dyDescent="0.3"/>
    <row r="213" ht="14.4" x14ac:dyDescent="0.3"/>
    <row r="214" ht="14.4" x14ac:dyDescent="0.3"/>
    <row r="215" ht="14.4" x14ac:dyDescent="0.3"/>
    <row r="216" ht="14.4" x14ac:dyDescent="0.3"/>
    <row r="217" ht="14.4" x14ac:dyDescent="0.3"/>
    <row r="218" ht="14.4" x14ac:dyDescent="0.3"/>
    <row r="219" ht="14.4" x14ac:dyDescent="0.3"/>
    <row r="220" ht="14.4" x14ac:dyDescent="0.3"/>
    <row r="221" ht="14.4" x14ac:dyDescent="0.3"/>
    <row r="222" ht="14.4" x14ac:dyDescent="0.3"/>
    <row r="223" ht="14.4" x14ac:dyDescent="0.3"/>
    <row r="224" ht="14.4" x14ac:dyDescent="0.3"/>
    <row r="225" ht="14.4" x14ac:dyDescent="0.3"/>
    <row r="226" ht="14.4" x14ac:dyDescent="0.3"/>
    <row r="227" ht="14.4" x14ac:dyDescent="0.3"/>
    <row r="228" ht="14.4" x14ac:dyDescent="0.3"/>
    <row r="229" ht="14.4" x14ac:dyDescent="0.3"/>
    <row r="230" ht="14.4" x14ac:dyDescent="0.3"/>
    <row r="231" ht="14.4" x14ac:dyDescent="0.3"/>
    <row r="232" ht="14.4" x14ac:dyDescent="0.3"/>
    <row r="233" ht="14.4" x14ac:dyDescent="0.3"/>
    <row r="234" ht="14.4" x14ac:dyDescent="0.3"/>
    <row r="235" ht="14.4" x14ac:dyDescent="0.3"/>
    <row r="236" ht="14.4" x14ac:dyDescent="0.3"/>
    <row r="237" ht="14.4" x14ac:dyDescent="0.3"/>
    <row r="238" ht="14.4" x14ac:dyDescent="0.3"/>
    <row r="239" ht="14.4" x14ac:dyDescent="0.3"/>
    <row r="240" ht="14.4" x14ac:dyDescent="0.3"/>
    <row r="241" ht="14.4" x14ac:dyDescent="0.3"/>
    <row r="242" ht="14.4" x14ac:dyDescent="0.3"/>
    <row r="243" ht="14.4" x14ac:dyDescent="0.3"/>
    <row r="244" ht="14.4" x14ac:dyDescent="0.3"/>
    <row r="245" ht="14.4" x14ac:dyDescent="0.3"/>
    <row r="246" ht="14.4" x14ac:dyDescent="0.3"/>
    <row r="247" ht="14.4" x14ac:dyDescent="0.3"/>
    <row r="248" ht="14.4" x14ac:dyDescent="0.3"/>
    <row r="249" ht="14.4" x14ac:dyDescent="0.3"/>
    <row r="250" ht="14.4" x14ac:dyDescent="0.3"/>
    <row r="251" ht="14.4" x14ac:dyDescent="0.3"/>
    <row r="252" ht="14.4" x14ac:dyDescent="0.3"/>
    <row r="253" ht="14.4" x14ac:dyDescent="0.3"/>
    <row r="254" ht="14.4" x14ac:dyDescent="0.3"/>
    <row r="255" ht="14.4" x14ac:dyDescent="0.3"/>
    <row r="256" ht="14.4" x14ac:dyDescent="0.3"/>
    <row r="257" ht="14.4" x14ac:dyDescent="0.3"/>
    <row r="258" ht="14.4" x14ac:dyDescent="0.3"/>
    <row r="259" ht="14.4" x14ac:dyDescent="0.3"/>
    <row r="260" ht="14.4" x14ac:dyDescent="0.3"/>
    <row r="261" ht="14.4" x14ac:dyDescent="0.3"/>
    <row r="262" ht="14.4" x14ac:dyDescent="0.3"/>
    <row r="263" ht="14.4" x14ac:dyDescent="0.3"/>
    <row r="264" ht="14.4" x14ac:dyDescent="0.3"/>
    <row r="265" ht="14.4" x14ac:dyDescent="0.3"/>
    <row r="266" ht="14.4" x14ac:dyDescent="0.3"/>
    <row r="267" ht="14.4" x14ac:dyDescent="0.3"/>
    <row r="268" ht="14.4" x14ac:dyDescent="0.3"/>
    <row r="269" ht="14.4" x14ac:dyDescent="0.3"/>
    <row r="270" ht="14.4" x14ac:dyDescent="0.3"/>
    <row r="271" ht="14.4" x14ac:dyDescent="0.3"/>
    <row r="272" ht="14.4" x14ac:dyDescent="0.3"/>
    <row r="273" ht="14.4" x14ac:dyDescent="0.3"/>
    <row r="274" ht="14.4" x14ac:dyDescent="0.3"/>
    <row r="275" ht="14.4" x14ac:dyDescent="0.3"/>
    <row r="276" ht="14.4" x14ac:dyDescent="0.3"/>
    <row r="277" ht="14.4" x14ac:dyDescent="0.3"/>
    <row r="278" ht="14.4" x14ac:dyDescent="0.3"/>
    <row r="279" ht="14.4" x14ac:dyDescent="0.3"/>
    <row r="280" ht="14.4" x14ac:dyDescent="0.3"/>
    <row r="281" ht="14.4" x14ac:dyDescent="0.3"/>
    <row r="282" ht="14.4" x14ac:dyDescent="0.3"/>
    <row r="283" ht="14.4" x14ac:dyDescent="0.3"/>
    <row r="284" ht="14.4" x14ac:dyDescent="0.3"/>
    <row r="285" ht="14.4" x14ac:dyDescent="0.3"/>
    <row r="286" ht="14.4" x14ac:dyDescent="0.3"/>
    <row r="287" ht="14.4" x14ac:dyDescent="0.3"/>
    <row r="288" ht="14.4" x14ac:dyDescent="0.3"/>
    <row r="289" ht="14.4" x14ac:dyDescent="0.3"/>
    <row r="290" ht="14.4" x14ac:dyDescent="0.3"/>
    <row r="291" ht="14.4" x14ac:dyDescent="0.3"/>
    <row r="292" ht="14.4" x14ac:dyDescent="0.3"/>
    <row r="293" ht="14.4" x14ac:dyDescent="0.3"/>
    <row r="294" ht="14.4" x14ac:dyDescent="0.3"/>
    <row r="295" ht="14.4" x14ac:dyDescent="0.3"/>
    <row r="296" ht="14.4" x14ac:dyDescent="0.3"/>
    <row r="297" ht="14.4" x14ac:dyDescent="0.3"/>
    <row r="298" ht="14.4" x14ac:dyDescent="0.3"/>
    <row r="299" ht="14.4" x14ac:dyDescent="0.3"/>
    <row r="300" ht="14.4" x14ac:dyDescent="0.3"/>
    <row r="301" ht="14.4" x14ac:dyDescent="0.3"/>
    <row r="302" ht="14.4" x14ac:dyDescent="0.3"/>
    <row r="303" ht="14.4" x14ac:dyDescent="0.3"/>
    <row r="304" ht="14.4" x14ac:dyDescent="0.3"/>
    <row r="305" ht="14.4" x14ac:dyDescent="0.3"/>
    <row r="306" ht="14.4" x14ac:dyDescent="0.3"/>
    <row r="307" ht="14.4" x14ac:dyDescent="0.3"/>
    <row r="308" ht="14.4" x14ac:dyDescent="0.3"/>
    <row r="309" ht="14.4" x14ac:dyDescent="0.3"/>
    <row r="310" ht="14.4" x14ac:dyDescent="0.3"/>
    <row r="311" ht="14.4" x14ac:dyDescent="0.3"/>
    <row r="312" ht="14.4" x14ac:dyDescent="0.3"/>
    <row r="313" ht="14.4" x14ac:dyDescent="0.3"/>
    <row r="314" ht="14.4" x14ac:dyDescent="0.3"/>
    <row r="315" ht="14.4" x14ac:dyDescent="0.3"/>
    <row r="316" ht="14.4" x14ac:dyDescent="0.3"/>
    <row r="317" ht="14.4" x14ac:dyDescent="0.3"/>
    <row r="318" ht="14.4" x14ac:dyDescent="0.3"/>
    <row r="319" ht="14.4" x14ac:dyDescent="0.3"/>
    <row r="320" ht="14.4" x14ac:dyDescent="0.3"/>
    <row r="321" ht="14.4" x14ac:dyDescent="0.3"/>
    <row r="322" ht="14.4" x14ac:dyDescent="0.3"/>
    <row r="323" ht="14.4" x14ac:dyDescent="0.3"/>
    <row r="324" ht="14.4" x14ac:dyDescent="0.3"/>
    <row r="325" ht="14.4" x14ac:dyDescent="0.3"/>
    <row r="326" ht="14.4" x14ac:dyDescent="0.3"/>
    <row r="327" ht="14.4" x14ac:dyDescent="0.3"/>
    <row r="328" ht="14.4" x14ac:dyDescent="0.3"/>
    <row r="329" ht="14.4" x14ac:dyDescent="0.3"/>
    <row r="330" ht="14.4" x14ac:dyDescent="0.3"/>
    <row r="331" ht="14.4" x14ac:dyDescent="0.3"/>
    <row r="332" ht="14.4" x14ac:dyDescent="0.3"/>
    <row r="333" ht="14.4" x14ac:dyDescent="0.3"/>
    <row r="334" ht="14.4" x14ac:dyDescent="0.3"/>
    <row r="335" ht="14.4" x14ac:dyDescent="0.3"/>
    <row r="336" ht="14.4" x14ac:dyDescent="0.3"/>
    <row r="337" ht="14.4" x14ac:dyDescent="0.3"/>
    <row r="338" ht="14.4" x14ac:dyDescent="0.3"/>
    <row r="339" ht="14.4" x14ac:dyDescent="0.3"/>
    <row r="340" ht="14.4" x14ac:dyDescent="0.3"/>
    <row r="341" ht="14.4" x14ac:dyDescent="0.3"/>
    <row r="342" ht="14.4" x14ac:dyDescent="0.3"/>
    <row r="343" ht="14.4" x14ac:dyDescent="0.3"/>
    <row r="344" ht="14.4" x14ac:dyDescent="0.3"/>
    <row r="345" ht="14.4" x14ac:dyDescent="0.3"/>
    <row r="346" ht="14.4" x14ac:dyDescent="0.3"/>
    <row r="347" ht="14.4" x14ac:dyDescent="0.3"/>
    <row r="348" ht="14.4" x14ac:dyDescent="0.3"/>
    <row r="349" ht="14.4" x14ac:dyDescent="0.3"/>
    <row r="350" ht="14.4" x14ac:dyDescent="0.3"/>
    <row r="351" ht="14.4" x14ac:dyDescent="0.3"/>
    <row r="352" ht="14.4" x14ac:dyDescent="0.3"/>
    <row r="353" ht="14.4" x14ac:dyDescent="0.3"/>
    <row r="354" ht="14.4" x14ac:dyDescent="0.3"/>
    <row r="355" ht="14.4" x14ac:dyDescent="0.3"/>
    <row r="356" ht="14.4" x14ac:dyDescent="0.3"/>
    <row r="357" ht="14.4" x14ac:dyDescent="0.3"/>
    <row r="358" ht="14.4" x14ac:dyDescent="0.3"/>
    <row r="359" ht="14.4" x14ac:dyDescent="0.3"/>
    <row r="360" ht="14.4" x14ac:dyDescent="0.3"/>
    <row r="361" ht="14.4" x14ac:dyDescent="0.3"/>
    <row r="362" ht="14.4" x14ac:dyDescent="0.3"/>
    <row r="363" ht="14.4" x14ac:dyDescent="0.3"/>
    <row r="364" ht="14.4" x14ac:dyDescent="0.3"/>
    <row r="365" ht="14.4" x14ac:dyDescent="0.3"/>
    <row r="366" ht="14.4" x14ac:dyDescent="0.3"/>
    <row r="367" ht="14.4" x14ac:dyDescent="0.3"/>
    <row r="368" ht="14.4" x14ac:dyDescent="0.3"/>
    <row r="369" ht="14.4" x14ac:dyDescent="0.3"/>
    <row r="370" ht="14.4" x14ac:dyDescent="0.3"/>
    <row r="371" ht="14.4" x14ac:dyDescent="0.3"/>
    <row r="372" ht="14.4" x14ac:dyDescent="0.3"/>
    <row r="373" ht="14.4" x14ac:dyDescent="0.3"/>
    <row r="374" ht="14.4" x14ac:dyDescent="0.3"/>
    <row r="375" ht="14.4" x14ac:dyDescent="0.3"/>
    <row r="376" ht="14.4" x14ac:dyDescent="0.3"/>
    <row r="377" ht="14.4" x14ac:dyDescent="0.3"/>
    <row r="378" ht="14.4" x14ac:dyDescent="0.3"/>
    <row r="379" ht="14.4" x14ac:dyDescent="0.3"/>
    <row r="380" ht="14.4" x14ac:dyDescent="0.3"/>
    <row r="381" ht="14.4" x14ac:dyDescent="0.3"/>
    <row r="382" ht="14.4" x14ac:dyDescent="0.3"/>
    <row r="383" ht="14.4" x14ac:dyDescent="0.3"/>
    <row r="384" ht="14.4" x14ac:dyDescent="0.3"/>
    <row r="385" ht="14.4" x14ac:dyDescent="0.3"/>
    <row r="386" ht="14.4" x14ac:dyDescent="0.3"/>
    <row r="387" ht="14.4" x14ac:dyDescent="0.3"/>
    <row r="388" ht="14.4" x14ac:dyDescent="0.3"/>
    <row r="389" ht="14.4" x14ac:dyDescent="0.3"/>
    <row r="390" ht="14.4" x14ac:dyDescent="0.3"/>
    <row r="391" ht="14.4" x14ac:dyDescent="0.3"/>
    <row r="392" ht="14.4" x14ac:dyDescent="0.3"/>
    <row r="393" ht="14.4" x14ac:dyDescent="0.3"/>
    <row r="394" ht="14.4" x14ac:dyDescent="0.3"/>
    <row r="395" ht="14.4" x14ac:dyDescent="0.3"/>
    <row r="396" ht="14.4" x14ac:dyDescent="0.3"/>
    <row r="397" ht="14.4" x14ac:dyDescent="0.3"/>
    <row r="398" ht="14.4" x14ac:dyDescent="0.3"/>
    <row r="399" ht="14.4" x14ac:dyDescent="0.3"/>
    <row r="400" ht="14.4" x14ac:dyDescent="0.3"/>
    <row r="401" ht="14.4" x14ac:dyDescent="0.3"/>
    <row r="402" ht="14.4" x14ac:dyDescent="0.3"/>
    <row r="403" ht="14.4" x14ac:dyDescent="0.3"/>
    <row r="404" ht="14.4" x14ac:dyDescent="0.3"/>
    <row r="405" ht="14.4" x14ac:dyDescent="0.3"/>
    <row r="406" ht="14.4" x14ac:dyDescent="0.3"/>
    <row r="407" ht="14.4" x14ac:dyDescent="0.3"/>
    <row r="408" ht="14.4" x14ac:dyDescent="0.3"/>
    <row r="409" ht="14.4" x14ac:dyDescent="0.3"/>
    <row r="410" ht="14.4" x14ac:dyDescent="0.3"/>
    <row r="411" ht="14.4" x14ac:dyDescent="0.3"/>
    <row r="412" ht="14.4" x14ac:dyDescent="0.3"/>
    <row r="413" ht="14.4" x14ac:dyDescent="0.3"/>
    <row r="414" ht="14.4" x14ac:dyDescent="0.3"/>
    <row r="415" ht="14.4" x14ac:dyDescent="0.3"/>
    <row r="416" ht="14.4" x14ac:dyDescent="0.3"/>
    <row r="417" ht="14.4" x14ac:dyDescent="0.3"/>
    <row r="418" ht="14.4" x14ac:dyDescent="0.3"/>
    <row r="419" ht="14.4" x14ac:dyDescent="0.3"/>
    <row r="420" ht="14.4" x14ac:dyDescent="0.3"/>
    <row r="421" ht="14.4" x14ac:dyDescent="0.3"/>
    <row r="422" ht="14.4" x14ac:dyDescent="0.3"/>
    <row r="423" ht="14.4" x14ac:dyDescent="0.3"/>
    <row r="424" ht="14.4" x14ac:dyDescent="0.3"/>
    <row r="425" ht="14.4" x14ac:dyDescent="0.3"/>
    <row r="426" ht="14.4" x14ac:dyDescent="0.3"/>
    <row r="427" ht="14.4" x14ac:dyDescent="0.3"/>
    <row r="428" ht="14.4" x14ac:dyDescent="0.3"/>
    <row r="429" ht="14.4" x14ac:dyDescent="0.3"/>
    <row r="430" ht="14.4" x14ac:dyDescent="0.3"/>
    <row r="431" ht="14.4" x14ac:dyDescent="0.3"/>
    <row r="432" ht="14.4" x14ac:dyDescent="0.3"/>
    <row r="433" ht="14.4" x14ac:dyDescent="0.3"/>
    <row r="434" ht="14.4" x14ac:dyDescent="0.3"/>
    <row r="435" ht="14.4" x14ac:dyDescent="0.3"/>
    <row r="436" ht="14.4" x14ac:dyDescent="0.3"/>
    <row r="437" ht="14.4" x14ac:dyDescent="0.3"/>
    <row r="438" ht="14.4" x14ac:dyDescent="0.3"/>
    <row r="439" ht="14.4" x14ac:dyDescent="0.3"/>
    <row r="440" ht="14.4" x14ac:dyDescent="0.3"/>
    <row r="441" ht="14.4" x14ac:dyDescent="0.3"/>
    <row r="442" ht="14.4" x14ac:dyDescent="0.3"/>
    <row r="443" ht="14.4" x14ac:dyDescent="0.3"/>
    <row r="444" ht="14.4" x14ac:dyDescent="0.3"/>
    <row r="445" ht="14.4" x14ac:dyDescent="0.3"/>
    <row r="446" ht="14.4" x14ac:dyDescent="0.3"/>
    <row r="447" ht="14.4" x14ac:dyDescent="0.3"/>
    <row r="448" ht="14.4" x14ac:dyDescent="0.3"/>
    <row r="449" ht="14.4" x14ac:dyDescent="0.3"/>
    <row r="450" ht="14.4" x14ac:dyDescent="0.3"/>
    <row r="451" ht="14.4" x14ac:dyDescent="0.3"/>
    <row r="452" ht="14.4" x14ac:dyDescent="0.3"/>
    <row r="453" ht="14.4" x14ac:dyDescent="0.3"/>
    <row r="454" ht="14.4" x14ac:dyDescent="0.3"/>
    <row r="455" ht="14.4" x14ac:dyDescent="0.3"/>
    <row r="456" ht="14.4" x14ac:dyDescent="0.3"/>
    <row r="457" ht="14.4" x14ac:dyDescent="0.3"/>
    <row r="458" ht="14.4" x14ac:dyDescent="0.3"/>
    <row r="459" ht="14.4" x14ac:dyDescent="0.3"/>
    <row r="460" ht="14.4" x14ac:dyDescent="0.3"/>
    <row r="461" ht="14.4" x14ac:dyDescent="0.3"/>
    <row r="462" ht="14.4" x14ac:dyDescent="0.3"/>
    <row r="463" ht="14.4" x14ac:dyDescent="0.3"/>
    <row r="464" ht="14.4" x14ac:dyDescent="0.3"/>
    <row r="465" ht="14.4" x14ac:dyDescent="0.3"/>
    <row r="466" ht="14.4" x14ac:dyDescent="0.3"/>
    <row r="467" ht="14.4" x14ac:dyDescent="0.3"/>
    <row r="468" ht="14.4" x14ac:dyDescent="0.3"/>
    <row r="469" ht="14.4" x14ac:dyDescent="0.3"/>
    <row r="470" ht="14.4" x14ac:dyDescent="0.3"/>
    <row r="471" ht="14.4" x14ac:dyDescent="0.3"/>
    <row r="472" ht="14.4" x14ac:dyDescent="0.3"/>
    <row r="473" ht="14.4" x14ac:dyDescent="0.3"/>
    <row r="474" ht="14.4" x14ac:dyDescent="0.3"/>
    <row r="475" ht="14.4" x14ac:dyDescent="0.3"/>
    <row r="476" ht="14.4" x14ac:dyDescent="0.3"/>
    <row r="477" ht="14.4" x14ac:dyDescent="0.3"/>
    <row r="478" ht="14.4" x14ac:dyDescent="0.3"/>
    <row r="479" ht="14.4" x14ac:dyDescent="0.3"/>
    <row r="480" ht="14.4" x14ac:dyDescent="0.3"/>
    <row r="481" ht="14.4" x14ac:dyDescent="0.3"/>
    <row r="482" ht="14.4" x14ac:dyDescent="0.3"/>
    <row r="483" ht="14.4" x14ac:dyDescent="0.3"/>
    <row r="484" ht="14.4" x14ac:dyDescent="0.3"/>
    <row r="485" ht="14.4" x14ac:dyDescent="0.3"/>
    <row r="486" ht="14.4" x14ac:dyDescent="0.3"/>
    <row r="487" ht="14.4" x14ac:dyDescent="0.3"/>
    <row r="488" ht="14.4" x14ac:dyDescent="0.3"/>
    <row r="489" ht="14.4" x14ac:dyDescent="0.3"/>
    <row r="490" ht="14.4" x14ac:dyDescent="0.3"/>
    <row r="491" ht="14.4" x14ac:dyDescent="0.3"/>
    <row r="492" ht="14.4" x14ac:dyDescent="0.3"/>
    <row r="493" ht="14.4" x14ac:dyDescent="0.3"/>
    <row r="494" ht="14.4" x14ac:dyDescent="0.3"/>
    <row r="495" ht="14.4" x14ac:dyDescent="0.3"/>
    <row r="496" ht="14.4" x14ac:dyDescent="0.3"/>
    <row r="497" ht="14.4" x14ac:dyDescent="0.3"/>
    <row r="498" ht="14.4" x14ac:dyDescent="0.3"/>
    <row r="499" ht="14.4" x14ac:dyDescent="0.3"/>
    <row r="500" ht="14.4" x14ac:dyDescent="0.3"/>
    <row r="501" ht="14.4" x14ac:dyDescent="0.3"/>
    <row r="502" ht="14.4" x14ac:dyDescent="0.3"/>
    <row r="503" ht="14.4" x14ac:dyDescent="0.3"/>
    <row r="504" ht="14.4" x14ac:dyDescent="0.3"/>
    <row r="505" ht="14.4" x14ac:dyDescent="0.3"/>
    <row r="506" ht="14.4" x14ac:dyDescent="0.3"/>
    <row r="507" ht="14.4" x14ac:dyDescent="0.3"/>
    <row r="508" ht="14.4" x14ac:dyDescent="0.3"/>
    <row r="509" ht="14.4" x14ac:dyDescent="0.3"/>
    <row r="510" ht="14.4" x14ac:dyDescent="0.3"/>
    <row r="511" ht="14.4" x14ac:dyDescent="0.3"/>
    <row r="512" ht="14.4" x14ac:dyDescent="0.3"/>
    <row r="513" ht="14.4" x14ac:dyDescent="0.3"/>
    <row r="514" ht="14.4" x14ac:dyDescent="0.3"/>
    <row r="515" ht="14.4" x14ac:dyDescent="0.3"/>
    <row r="516" ht="14.4" x14ac:dyDescent="0.3"/>
    <row r="517" ht="14.4" x14ac:dyDescent="0.3"/>
    <row r="518" ht="14.4" x14ac:dyDescent="0.3"/>
    <row r="519" ht="14.4" x14ac:dyDescent="0.3"/>
    <row r="520" ht="14.4" x14ac:dyDescent="0.3"/>
    <row r="521" ht="14.4" x14ac:dyDescent="0.3"/>
    <row r="522" ht="14.4" x14ac:dyDescent="0.3"/>
    <row r="523" ht="14.4" x14ac:dyDescent="0.3"/>
    <row r="524" ht="14.4" x14ac:dyDescent="0.3"/>
    <row r="525" ht="14.4" x14ac:dyDescent="0.3"/>
    <row r="526" ht="14.4" x14ac:dyDescent="0.3"/>
    <row r="527" ht="14.4" x14ac:dyDescent="0.3"/>
    <row r="528" ht="14.4" x14ac:dyDescent="0.3"/>
    <row r="529" ht="14.4" x14ac:dyDescent="0.3"/>
    <row r="530" ht="14.4" x14ac:dyDescent="0.3"/>
    <row r="531" ht="14.4" x14ac:dyDescent="0.3"/>
    <row r="532" ht="14.4" x14ac:dyDescent="0.3"/>
    <row r="533" ht="14.4" x14ac:dyDescent="0.3"/>
    <row r="534" ht="14.4" x14ac:dyDescent="0.3"/>
    <row r="535" ht="14.4" x14ac:dyDescent="0.3"/>
    <row r="536" ht="14.4" x14ac:dyDescent="0.3"/>
    <row r="537" ht="14.4" x14ac:dyDescent="0.3"/>
    <row r="538" ht="14.4" x14ac:dyDescent="0.3"/>
    <row r="539" ht="14.4" x14ac:dyDescent="0.3"/>
    <row r="540" ht="14.4" x14ac:dyDescent="0.3"/>
    <row r="541" ht="14.4" x14ac:dyDescent="0.3"/>
    <row r="542" ht="14.4" x14ac:dyDescent="0.3"/>
    <row r="543" ht="14.4" x14ac:dyDescent="0.3"/>
    <row r="544" ht="14.4" x14ac:dyDescent="0.3"/>
    <row r="545" ht="14.4" x14ac:dyDescent="0.3"/>
    <row r="546" ht="14.4" x14ac:dyDescent="0.3"/>
    <row r="547" ht="14.4" x14ac:dyDescent="0.3"/>
    <row r="548" ht="14.4" x14ac:dyDescent="0.3"/>
    <row r="549" ht="14.4" x14ac:dyDescent="0.3"/>
    <row r="550" ht="14.4" x14ac:dyDescent="0.3"/>
    <row r="551" ht="14.4" x14ac:dyDescent="0.3"/>
    <row r="552" ht="14.4" x14ac:dyDescent="0.3"/>
    <row r="553" ht="14.4" x14ac:dyDescent="0.3"/>
    <row r="554" ht="14.4" x14ac:dyDescent="0.3"/>
    <row r="555" ht="14.4" x14ac:dyDescent="0.3"/>
    <row r="556" ht="14.4" x14ac:dyDescent="0.3"/>
    <row r="557" ht="14.4" x14ac:dyDescent="0.3"/>
    <row r="558" ht="14.4" x14ac:dyDescent="0.3"/>
    <row r="559" ht="14.4" x14ac:dyDescent="0.3"/>
    <row r="560" ht="14.4" x14ac:dyDescent="0.3"/>
    <row r="561" ht="14.4" x14ac:dyDescent="0.3"/>
    <row r="562" ht="14.4" x14ac:dyDescent="0.3"/>
    <row r="563" ht="14.4" x14ac:dyDescent="0.3"/>
    <row r="564" ht="14.4" x14ac:dyDescent="0.3"/>
    <row r="565" ht="14.4" x14ac:dyDescent="0.3"/>
    <row r="566" ht="14.4" x14ac:dyDescent="0.3"/>
    <row r="567" ht="14.4" x14ac:dyDescent="0.3"/>
    <row r="568" ht="14.4" x14ac:dyDescent="0.3"/>
    <row r="569" ht="14.4" x14ac:dyDescent="0.3"/>
    <row r="570" ht="14.4" x14ac:dyDescent="0.3"/>
    <row r="571" ht="14.4" x14ac:dyDescent="0.3"/>
    <row r="572" ht="14.4" x14ac:dyDescent="0.3"/>
    <row r="573" ht="14.4" x14ac:dyDescent="0.3"/>
    <row r="574" ht="14.4" x14ac:dyDescent="0.3"/>
    <row r="575" ht="14.4" x14ac:dyDescent="0.3"/>
    <row r="576" ht="14.4" x14ac:dyDescent="0.3"/>
    <row r="577" ht="14.4" x14ac:dyDescent="0.3"/>
    <row r="578" ht="14.4" x14ac:dyDescent="0.3"/>
    <row r="579" ht="14.4" x14ac:dyDescent="0.3"/>
    <row r="580" ht="14.4" x14ac:dyDescent="0.3"/>
    <row r="581" ht="14.4" x14ac:dyDescent="0.3"/>
    <row r="582" ht="14.4" x14ac:dyDescent="0.3"/>
    <row r="583" ht="14.4" x14ac:dyDescent="0.3"/>
    <row r="584" ht="14.4" x14ac:dyDescent="0.3"/>
    <row r="585" ht="14.4" x14ac:dyDescent="0.3"/>
    <row r="586" ht="14.4" x14ac:dyDescent="0.3"/>
    <row r="587" ht="14.4" x14ac:dyDescent="0.3"/>
    <row r="588" ht="14.4" x14ac:dyDescent="0.3"/>
    <row r="589" ht="14.4" x14ac:dyDescent="0.3"/>
    <row r="590" ht="14.4" x14ac:dyDescent="0.3"/>
    <row r="591" ht="14.4" x14ac:dyDescent="0.3"/>
    <row r="592" ht="14.4" x14ac:dyDescent="0.3"/>
    <row r="593" ht="14.4" x14ac:dyDescent="0.3"/>
    <row r="594" ht="14.4" x14ac:dyDescent="0.3"/>
    <row r="595" ht="14.4" x14ac:dyDescent="0.3"/>
    <row r="596" ht="14.4" x14ac:dyDescent="0.3"/>
    <row r="597" ht="14.4" x14ac:dyDescent="0.3"/>
    <row r="598" ht="14.4" x14ac:dyDescent="0.3"/>
    <row r="599" ht="14.4" x14ac:dyDescent="0.3"/>
    <row r="600" ht="14.4" x14ac:dyDescent="0.3"/>
    <row r="601" ht="14.4" x14ac:dyDescent="0.3"/>
    <row r="602" ht="14.4" x14ac:dyDescent="0.3"/>
    <row r="603" ht="14.4" x14ac:dyDescent="0.3"/>
    <row r="604" ht="14.4" x14ac:dyDescent="0.3"/>
    <row r="605" ht="14.4" x14ac:dyDescent="0.3"/>
    <row r="606" ht="14.4" x14ac:dyDescent="0.3"/>
    <row r="607" ht="14.4" x14ac:dyDescent="0.3"/>
    <row r="608" ht="14.4" x14ac:dyDescent="0.3"/>
    <row r="609" ht="14.4" x14ac:dyDescent="0.3"/>
    <row r="610" ht="14.4" x14ac:dyDescent="0.3"/>
    <row r="611" ht="14.4" x14ac:dyDescent="0.3"/>
    <row r="612" ht="14.4" x14ac:dyDescent="0.3"/>
    <row r="613" ht="14.4" x14ac:dyDescent="0.3"/>
    <row r="614" ht="14.4" x14ac:dyDescent="0.3"/>
    <row r="615" ht="14.4" x14ac:dyDescent="0.3"/>
    <row r="616" ht="14.4" x14ac:dyDescent="0.3"/>
    <row r="617" ht="14.4" x14ac:dyDescent="0.3"/>
    <row r="618" ht="14.4" x14ac:dyDescent="0.3"/>
    <row r="619" ht="14.4" x14ac:dyDescent="0.3"/>
    <row r="620" ht="14.4" x14ac:dyDescent="0.3"/>
    <row r="621" ht="14.4" x14ac:dyDescent="0.3"/>
    <row r="622" ht="14.4" x14ac:dyDescent="0.3"/>
    <row r="623" ht="14.4" x14ac:dyDescent="0.3"/>
    <row r="624" ht="14.4" x14ac:dyDescent="0.3"/>
    <row r="625" ht="14.4" x14ac:dyDescent="0.3"/>
    <row r="626" ht="14.4" x14ac:dyDescent="0.3"/>
    <row r="627" ht="14.4" x14ac:dyDescent="0.3"/>
    <row r="628" ht="14.4" x14ac:dyDescent="0.3"/>
    <row r="629" ht="14.4" x14ac:dyDescent="0.3"/>
    <row r="630" ht="14.4" x14ac:dyDescent="0.3"/>
    <row r="631" ht="14.4" x14ac:dyDescent="0.3"/>
    <row r="632" ht="14.4" x14ac:dyDescent="0.3"/>
    <row r="633" ht="14.4" x14ac:dyDescent="0.3"/>
    <row r="634" ht="14.4" x14ac:dyDescent="0.3"/>
    <row r="635" ht="14.4" x14ac:dyDescent="0.3"/>
    <row r="636" ht="14.4" x14ac:dyDescent="0.3"/>
    <row r="637" ht="14.4" x14ac:dyDescent="0.3"/>
    <row r="638" ht="14.4" x14ac:dyDescent="0.3"/>
    <row r="639" ht="14.4" x14ac:dyDescent="0.3"/>
    <row r="640" ht="14.4" x14ac:dyDescent="0.3"/>
    <row r="641" ht="14.4" x14ac:dyDescent="0.3"/>
    <row r="642" ht="14.4" x14ac:dyDescent="0.3"/>
    <row r="643" ht="14.4" x14ac:dyDescent="0.3"/>
    <row r="644" ht="14.4" x14ac:dyDescent="0.3"/>
    <row r="645" ht="14.4" x14ac:dyDescent="0.3"/>
    <row r="646" ht="14.4" x14ac:dyDescent="0.3"/>
    <row r="647" ht="14.4" x14ac:dyDescent="0.3"/>
    <row r="648" ht="14.4" x14ac:dyDescent="0.3"/>
    <row r="649" ht="14.4" x14ac:dyDescent="0.3"/>
    <row r="650" ht="14.4" x14ac:dyDescent="0.3"/>
    <row r="651" ht="14.4" x14ac:dyDescent="0.3"/>
    <row r="652" ht="14.4" x14ac:dyDescent="0.3"/>
    <row r="653" ht="14.4" x14ac:dyDescent="0.3"/>
    <row r="654" ht="14.4" x14ac:dyDescent="0.3"/>
    <row r="655" ht="14.4" x14ac:dyDescent="0.3"/>
    <row r="656" ht="14.4" x14ac:dyDescent="0.3"/>
    <row r="657" ht="14.4" x14ac:dyDescent="0.3"/>
    <row r="658" ht="14.4" x14ac:dyDescent="0.3"/>
    <row r="659" ht="14.4" x14ac:dyDescent="0.3"/>
    <row r="660" ht="14.4" x14ac:dyDescent="0.3"/>
    <row r="661" ht="14.4" x14ac:dyDescent="0.3"/>
    <row r="662" ht="14.4" x14ac:dyDescent="0.3"/>
    <row r="663" ht="14.4" x14ac:dyDescent="0.3"/>
    <row r="664" ht="14.4" x14ac:dyDescent="0.3"/>
    <row r="665" ht="14.4" x14ac:dyDescent="0.3"/>
    <row r="666" ht="14.4" x14ac:dyDescent="0.3"/>
    <row r="667" ht="14.4" x14ac:dyDescent="0.3"/>
    <row r="668" ht="14.4" x14ac:dyDescent="0.3"/>
    <row r="669" ht="14.4" x14ac:dyDescent="0.3"/>
    <row r="670" ht="14.4" x14ac:dyDescent="0.3"/>
    <row r="671" ht="14.4" x14ac:dyDescent="0.3"/>
    <row r="672" ht="14.4" x14ac:dyDescent="0.3"/>
    <row r="673" ht="14.4" x14ac:dyDescent="0.3"/>
    <row r="674" ht="14.4" x14ac:dyDescent="0.3"/>
    <row r="675" ht="14.4" x14ac:dyDescent="0.3"/>
    <row r="676" ht="14.4" x14ac:dyDescent="0.3"/>
    <row r="677" ht="14.4" x14ac:dyDescent="0.3"/>
    <row r="678" ht="14.4" x14ac:dyDescent="0.3"/>
    <row r="679" ht="14.4" x14ac:dyDescent="0.3"/>
    <row r="680" ht="14.4" x14ac:dyDescent="0.3"/>
    <row r="681" ht="14.4" x14ac:dyDescent="0.3"/>
    <row r="682" ht="14.4" x14ac:dyDescent="0.3"/>
    <row r="683" ht="14.4" x14ac:dyDescent="0.3"/>
    <row r="684" ht="14.4" x14ac:dyDescent="0.3"/>
    <row r="685" ht="14.4" x14ac:dyDescent="0.3"/>
    <row r="686" ht="14.4" x14ac:dyDescent="0.3"/>
    <row r="687" ht="14.4" x14ac:dyDescent="0.3"/>
    <row r="688" ht="14.4" x14ac:dyDescent="0.3"/>
    <row r="689" ht="14.4" x14ac:dyDescent="0.3"/>
    <row r="690" ht="14.4" x14ac:dyDescent="0.3"/>
    <row r="691" ht="14.4" x14ac:dyDescent="0.3"/>
    <row r="692" ht="14.4" x14ac:dyDescent="0.3"/>
    <row r="693" ht="14.4" x14ac:dyDescent="0.3"/>
    <row r="694" ht="14.4" x14ac:dyDescent="0.3"/>
    <row r="695" ht="14.4" x14ac:dyDescent="0.3"/>
    <row r="696" ht="14.4" x14ac:dyDescent="0.3"/>
    <row r="697" ht="14.4" x14ac:dyDescent="0.3"/>
    <row r="698" ht="14.4" x14ac:dyDescent="0.3"/>
    <row r="699" ht="14.4" x14ac:dyDescent="0.3"/>
    <row r="700" ht="14.4" x14ac:dyDescent="0.3"/>
    <row r="701" ht="14.4" x14ac:dyDescent="0.3"/>
    <row r="702" ht="14.4" x14ac:dyDescent="0.3"/>
    <row r="703" ht="14.4" x14ac:dyDescent="0.3"/>
    <row r="704" ht="14.4" x14ac:dyDescent="0.3"/>
    <row r="705" ht="14.4" x14ac:dyDescent="0.3"/>
    <row r="706" ht="14.4" x14ac:dyDescent="0.3"/>
    <row r="707" ht="14.4" x14ac:dyDescent="0.3"/>
    <row r="708" ht="14.4" x14ac:dyDescent="0.3"/>
    <row r="709" ht="14.4" x14ac:dyDescent="0.3"/>
    <row r="710" ht="14.4" x14ac:dyDescent="0.3"/>
    <row r="711" ht="14.4" x14ac:dyDescent="0.3"/>
    <row r="712" ht="14.4" x14ac:dyDescent="0.3"/>
    <row r="713" ht="14.4" x14ac:dyDescent="0.3"/>
    <row r="714" ht="14.4" x14ac:dyDescent="0.3"/>
    <row r="715" ht="14.4" x14ac:dyDescent="0.3"/>
    <row r="716" ht="14.4" x14ac:dyDescent="0.3"/>
    <row r="717" ht="14.4" x14ac:dyDescent="0.3"/>
    <row r="718" ht="14.4" x14ac:dyDescent="0.3"/>
    <row r="719" ht="14.4" x14ac:dyDescent="0.3"/>
    <row r="720" ht="14.4" x14ac:dyDescent="0.3"/>
    <row r="721" ht="14.4" x14ac:dyDescent="0.3"/>
    <row r="722" ht="14.4" x14ac:dyDescent="0.3"/>
    <row r="723" ht="14.4" x14ac:dyDescent="0.3"/>
    <row r="724" ht="14.4" x14ac:dyDescent="0.3"/>
    <row r="725" ht="14.4" x14ac:dyDescent="0.3"/>
    <row r="726" ht="14.4" x14ac:dyDescent="0.3"/>
    <row r="727" ht="14.4" x14ac:dyDescent="0.3"/>
    <row r="728" ht="14.4" x14ac:dyDescent="0.3"/>
    <row r="729" ht="14.4" x14ac:dyDescent="0.3"/>
    <row r="730" ht="14.4" x14ac:dyDescent="0.3"/>
    <row r="731" ht="14.4" x14ac:dyDescent="0.3"/>
    <row r="732" ht="14.4" x14ac:dyDescent="0.3"/>
    <row r="733" ht="14.4" x14ac:dyDescent="0.3"/>
    <row r="734" ht="14.4" x14ac:dyDescent="0.3"/>
    <row r="735" ht="14.4" x14ac:dyDescent="0.3"/>
    <row r="736" ht="14.4" x14ac:dyDescent="0.3"/>
    <row r="737" ht="14.4" x14ac:dyDescent="0.3"/>
    <row r="738" ht="14.4" x14ac:dyDescent="0.3"/>
    <row r="739" ht="14.4" x14ac:dyDescent="0.3"/>
    <row r="740" ht="14.4" x14ac:dyDescent="0.3"/>
    <row r="741" ht="14.4" x14ac:dyDescent="0.3"/>
    <row r="742" ht="14.4" x14ac:dyDescent="0.3"/>
    <row r="743" ht="14.4" x14ac:dyDescent="0.3"/>
    <row r="744" ht="14.4" x14ac:dyDescent="0.3"/>
    <row r="745" ht="14.4" x14ac:dyDescent="0.3"/>
    <row r="746" ht="14.4" x14ac:dyDescent="0.3"/>
    <row r="747" ht="14.4" x14ac:dyDescent="0.3"/>
    <row r="748" ht="14.4" x14ac:dyDescent="0.3"/>
    <row r="749" ht="14.4" x14ac:dyDescent="0.3"/>
    <row r="750" ht="14.4" x14ac:dyDescent="0.3"/>
    <row r="751" ht="14.4" x14ac:dyDescent="0.3"/>
    <row r="752" ht="14.4" x14ac:dyDescent="0.3"/>
    <row r="753" ht="14.4" x14ac:dyDescent="0.3"/>
    <row r="754" ht="14.4" x14ac:dyDescent="0.3"/>
    <row r="755" ht="14.4" x14ac:dyDescent="0.3"/>
    <row r="756" ht="14.4" x14ac:dyDescent="0.3"/>
    <row r="757" ht="14.4" x14ac:dyDescent="0.3"/>
    <row r="758" ht="14.4" x14ac:dyDescent="0.3"/>
    <row r="759" ht="14.4" x14ac:dyDescent="0.3"/>
    <row r="760" ht="14.4" x14ac:dyDescent="0.3"/>
    <row r="761" ht="14.4" x14ac:dyDescent="0.3"/>
    <row r="762" ht="14.4" x14ac:dyDescent="0.3"/>
    <row r="763" ht="14.4" x14ac:dyDescent="0.3"/>
    <row r="764" ht="14.4" x14ac:dyDescent="0.3"/>
    <row r="765" ht="14.4" x14ac:dyDescent="0.3"/>
    <row r="766" ht="14.4" x14ac:dyDescent="0.3"/>
    <row r="767" ht="14.4" x14ac:dyDescent="0.3"/>
    <row r="768" ht="14.4" x14ac:dyDescent="0.3"/>
    <row r="769" ht="14.4" x14ac:dyDescent="0.3"/>
    <row r="770" ht="14.4" x14ac:dyDescent="0.3"/>
    <row r="771" ht="14.4" x14ac:dyDescent="0.3"/>
    <row r="772" ht="14.4" x14ac:dyDescent="0.3"/>
    <row r="773" ht="14.4" x14ac:dyDescent="0.3"/>
    <row r="774" ht="14.4" x14ac:dyDescent="0.3"/>
    <row r="775" ht="14.4" x14ac:dyDescent="0.3"/>
    <row r="776" ht="14.4" x14ac:dyDescent="0.3"/>
    <row r="777" ht="14.4" x14ac:dyDescent="0.3"/>
    <row r="778" ht="14.4" x14ac:dyDescent="0.3"/>
    <row r="779" ht="14.4" x14ac:dyDescent="0.3"/>
    <row r="780" ht="14.4" x14ac:dyDescent="0.3"/>
    <row r="781" ht="14.4" x14ac:dyDescent="0.3"/>
    <row r="782" ht="14.4" x14ac:dyDescent="0.3"/>
    <row r="783" ht="14.4" x14ac:dyDescent="0.3"/>
    <row r="784" ht="14.4" x14ac:dyDescent="0.3"/>
    <row r="785" ht="14.4" x14ac:dyDescent="0.3"/>
    <row r="786" ht="14.4" x14ac:dyDescent="0.3"/>
    <row r="787" ht="14.4" x14ac:dyDescent="0.3"/>
    <row r="788" ht="14.4" x14ac:dyDescent="0.3"/>
    <row r="789" ht="14.4" x14ac:dyDescent="0.3"/>
    <row r="790" ht="14.4" x14ac:dyDescent="0.3"/>
    <row r="791" ht="14.4" x14ac:dyDescent="0.3"/>
    <row r="792" ht="14.4" x14ac:dyDescent="0.3"/>
    <row r="793" ht="14.4" x14ac:dyDescent="0.3"/>
    <row r="794" ht="14.4" x14ac:dyDescent="0.3"/>
    <row r="795" ht="14.4" x14ac:dyDescent="0.3"/>
    <row r="796" ht="14.4" x14ac:dyDescent="0.3"/>
    <row r="797" ht="14.4" x14ac:dyDescent="0.3"/>
    <row r="798" ht="14.4" x14ac:dyDescent="0.3"/>
    <row r="799" ht="14.4" x14ac:dyDescent="0.3"/>
    <row r="800" ht="14.4" x14ac:dyDescent="0.3"/>
    <row r="801" ht="14.4" x14ac:dyDescent="0.3"/>
    <row r="802" ht="14.4" x14ac:dyDescent="0.3"/>
    <row r="803" ht="14.4" x14ac:dyDescent="0.3"/>
    <row r="804" ht="14.4" x14ac:dyDescent="0.3"/>
    <row r="805" ht="14.4" x14ac:dyDescent="0.3"/>
    <row r="806" ht="14.4" x14ac:dyDescent="0.3"/>
    <row r="807" ht="14.4" x14ac:dyDescent="0.3"/>
    <row r="808" ht="14.4" x14ac:dyDescent="0.3"/>
    <row r="809" ht="14.4" x14ac:dyDescent="0.3"/>
    <row r="810" ht="14.4" x14ac:dyDescent="0.3"/>
    <row r="811" ht="14.4" x14ac:dyDescent="0.3"/>
    <row r="812" ht="14.4" x14ac:dyDescent="0.3"/>
    <row r="813" ht="14.4" x14ac:dyDescent="0.3"/>
    <row r="814" ht="14.4" x14ac:dyDescent="0.3"/>
    <row r="815" ht="14.4" x14ac:dyDescent="0.3"/>
    <row r="816" ht="14.4" x14ac:dyDescent="0.3"/>
    <row r="817" ht="14.4" x14ac:dyDescent="0.3"/>
    <row r="818" ht="14.4" x14ac:dyDescent="0.3"/>
    <row r="819" ht="14.4" x14ac:dyDescent="0.3"/>
    <row r="820" ht="14.4" x14ac:dyDescent="0.3"/>
    <row r="821" ht="14.4" x14ac:dyDescent="0.3"/>
    <row r="822" ht="14.4" x14ac:dyDescent="0.3"/>
    <row r="823" ht="14.4" x14ac:dyDescent="0.3"/>
    <row r="824" ht="14.4" x14ac:dyDescent="0.3"/>
    <row r="825" ht="14.4" x14ac:dyDescent="0.3"/>
    <row r="826" ht="14.4" x14ac:dyDescent="0.3"/>
    <row r="827" ht="14.4" x14ac:dyDescent="0.3"/>
    <row r="828" ht="14.4" x14ac:dyDescent="0.3"/>
    <row r="829" ht="14.4" x14ac:dyDescent="0.3"/>
    <row r="830" ht="14.4" x14ac:dyDescent="0.3"/>
    <row r="831" ht="14.4" x14ac:dyDescent="0.3"/>
    <row r="832" ht="14.4" x14ac:dyDescent="0.3"/>
    <row r="833" ht="14.4" x14ac:dyDescent="0.3"/>
    <row r="834" ht="14.4" x14ac:dyDescent="0.3"/>
    <row r="835" ht="14.4" x14ac:dyDescent="0.3"/>
    <row r="836" ht="14.4" x14ac:dyDescent="0.3"/>
    <row r="837" ht="14.4" x14ac:dyDescent="0.3"/>
    <row r="838" ht="14.4" x14ac:dyDescent="0.3"/>
    <row r="839" ht="14.4" x14ac:dyDescent="0.3"/>
    <row r="840" ht="14.4" x14ac:dyDescent="0.3"/>
    <row r="841" ht="14.4" x14ac:dyDescent="0.3"/>
    <row r="842" ht="14.4" x14ac:dyDescent="0.3"/>
    <row r="843" ht="14.4" x14ac:dyDescent="0.3"/>
    <row r="844" ht="14.4" x14ac:dyDescent="0.3"/>
    <row r="845" ht="14.4" x14ac:dyDescent="0.3"/>
    <row r="846" ht="14.4" x14ac:dyDescent="0.3"/>
    <row r="847" ht="14.4" x14ac:dyDescent="0.3"/>
    <row r="848" ht="14.4" x14ac:dyDescent="0.3"/>
    <row r="849" ht="14.4" x14ac:dyDescent="0.3"/>
    <row r="850" ht="14.4" x14ac:dyDescent="0.3"/>
    <row r="851" ht="14.4" x14ac:dyDescent="0.3"/>
    <row r="852" ht="14.4" x14ac:dyDescent="0.3"/>
    <row r="853" ht="14.4" x14ac:dyDescent="0.3"/>
    <row r="854" ht="14.4" x14ac:dyDescent="0.3"/>
    <row r="855" ht="14.4" x14ac:dyDescent="0.3"/>
    <row r="856" ht="14.4" x14ac:dyDescent="0.3"/>
    <row r="857" ht="14.4" x14ac:dyDescent="0.3"/>
    <row r="858" ht="14.4" x14ac:dyDescent="0.3"/>
    <row r="859" ht="14.4" x14ac:dyDescent="0.3"/>
    <row r="860" ht="14.4" x14ac:dyDescent="0.3"/>
    <row r="861" ht="14.4" x14ac:dyDescent="0.3"/>
    <row r="862" ht="14.4" x14ac:dyDescent="0.3"/>
    <row r="863" ht="14.4" x14ac:dyDescent="0.3"/>
    <row r="864" ht="14.4" x14ac:dyDescent="0.3"/>
    <row r="865" ht="14.4" x14ac:dyDescent="0.3"/>
    <row r="866" ht="14.4" x14ac:dyDescent="0.3"/>
    <row r="867" ht="14.4" x14ac:dyDescent="0.3"/>
    <row r="868" ht="14.4" x14ac:dyDescent="0.3"/>
    <row r="869" ht="14.4" x14ac:dyDescent="0.3"/>
    <row r="870" ht="14.4" x14ac:dyDescent="0.3"/>
    <row r="871" ht="14.4" x14ac:dyDescent="0.3"/>
    <row r="872" ht="14.4" x14ac:dyDescent="0.3"/>
    <row r="873" ht="14.4" x14ac:dyDescent="0.3"/>
    <row r="874" ht="14.4" x14ac:dyDescent="0.3"/>
    <row r="875" ht="14.4" x14ac:dyDescent="0.3"/>
    <row r="876" ht="14.4" x14ac:dyDescent="0.3"/>
    <row r="877" ht="14.4" x14ac:dyDescent="0.3"/>
    <row r="878" ht="14.4" x14ac:dyDescent="0.3"/>
    <row r="879" ht="14.4" x14ac:dyDescent="0.3"/>
    <row r="880" ht="14.4" x14ac:dyDescent="0.3"/>
    <row r="881" ht="14.4" x14ac:dyDescent="0.3"/>
    <row r="882" ht="14.4" x14ac:dyDescent="0.3"/>
    <row r="883" ht="14.4" x14ac:dyDescent="0.3"/>
    <row r="884" ht="14.4" x14ac:dyDescent="0.3"/>
    <row r="885" ht="14.4" x14ac:dyDescent="0.3"/>
    <row r="886" ht="14.4" x14ac:dyDescent="0.3"/>
    <row r="887" ht="14.4" x14ac:dyDescent="0.3"/>
    <row r="888" ht="14.4" x14ac:dyDescent="0.3"/>
    <row r="889" ht="14.4" x14ac:dyDescent="0.3"/>
    <row r="890" ht="14.4" x14ac:dyDescent="0.3"/>
    <row r="891" ht="14.4" x14ac:dyDescent="0.3"/>
    <row r="892" ht="14.4" x14ac:dyDescent="0.3"/>
    <row r="893" ht="14.4" x14ac:dyDescent="0.3"/>
    <row r="894" ht="14.4" x14ac:dyDescent="0.3"/>
    <row r="895" ht="14.4" x14ac:dyDescent="0.3"/>
    <row r="896" ht="14.4" x14ac:dyDescent="0.3"/>
    <row r="897" ht="14.4" x14ac:dyDescent="0.3"/>
    <row r="898" ht="14.4" x14ac:dyDescent="0.3"/>
    <row r="899" ht="14.4" x14ac:dyDescent="0.3"/>
    <row r="900" ht="14.4" x14ac:dyDescent="0.3"/>
    <row r="901" ht="14.4" x14ac:dyDescent="0.3"/>
    <row r="902" ht="14.4" x14ac:dyDescent="0.3"/>
    <row r="903" ht="14.4" x14ac:dyDescent="0.3"/>
    <row r="904" ht="14.4" x14ac:dyDescent="0.3"/>
    <row r="905" ht="14.4" x14ac:dyDescent="0.3"/>
    <row r="906" ht="14.4" x14ac:dyDescent="0.3"/>
    <row r="907" ht="14.4" x14ac:dyDescent="0.3"/>
    <row r="908" ht="14.4" x14ac:dyDescent="0.3"/>
    <row r="909" ht="14.4" x14ac:dyDescent="0.3"/>
    <row r="910" ht="14.4" x14ac:dyDescent="0.3"/>
    <row r="911" ht="14.4" x14ac:dyDescent="0.3"/>
    <row r="912" ht="14.4" x14ac:dyDescent="0.3"/>
    <row r="913" ht="14.4" x14ac:dyDescent="0.3"/>
    <row r="914" ht="14.4" x14ac:dyDescent="0.3"/>
    <row r="915" ht="14.4" x14ac:dyDescent="0.3"/>
    <row r="916" ht="14.4" x14ac:dyDescent="0.3"/>
    <row r="917" ht="14.4" x14ac:dyDescent="0.3"/>
    <row r="918" ht="14.4" x14ac:dyDescent="0.3"/>
    <row r="919" ht="14.4" x14ac:dyDescent="0.3"/>
    <row r="920" ht="14.4" x14ac:dyDescent="0.3"/>
    <row r="921" ht="14.4" x14ac:dyDescent="0.3"/>
    <row r="922" ht="14.4" x14ac:dyDescent="0.3"/>
    <row r="923" ht="14.4" x14ac:dyDescent="0.3"/>
    <row r="924" ht="14.4" x14ac:dyDescent="0.3"/>
    <row r="925" ht="14.4" x14ac:dyDescent="0.3"/>
    <row r="926" ht="14.4" x14ac:dyDescent="0.3"/>
    <row r="927" ht="14.4" x14ac:dyDescent="0.3"/>
    <row r="928" ht="14.4" x14ac:dyDescent="0.3"/>
    <row r="929" ht="14.4" x14ac:dyDescent="0.3"/>
    <row r="930" ht="14.4" x14ac:dyDescent="0.3"/>
    <row r="931" ht="14.4" x14ac:dyDescent="0.3"/>
    <row r="932" ht="14.4" x14ac:dyDescent="0.3"/>
    <row r="933" ht="14.4" x14ac:dyDescent="0.3"/>
    <row r="934" ht="14.4" x14ac:dyDescent="0.3"/>
    <row r="935" ht="14.4" x14ac:dyDescent="0.3"/>
    <row r="936" ht="14.4" x14ac:dyDescent="0.3"/>
    <row r="937" ht="14.4" x14ac:dyDescent="0.3"/>
    <row r="938" ht="14.4" x14ac:dyDescent="0.3"/>
    <row r="939" ht="14.4" x14ac:dyDescent="0.3"/>
    <row r="940" ht="14.4" x14ac:dyDescent="0.3"/>
    <row r="941" ht="14.4" x14ac:dyDescent="0.3"/>
    <row r="942" ht="14.4" x14ac:dyDescent="0.3"/>
    <row r="943" ht="14.4" x14ac:dyDescent="0.3"/>
    <row r="944" ht="14.4" x14ac:dyDescent="0.3"/>
    <row r="945" ht="14.4" x14ac:dyDescent="0.3"/>
    <row r="946" ht="14.4" x14ac:dyDescent="0.3"/>
    <row r="947" ht="14.4" x14ac:dyDescent="0.3"/>
    <row r="948" ht="14.4" x14ac:dyDescent="0.3"/>
    <row r="949" ht="14.4" x14ac:dyDescent="0.3"/>
    <row r="950" ht="14.4" x14ac:dyDescent="0.3"/>
    <row r="951" ht="14.4" x14ac:dyDescent="0.3"/>
    <row r="952" ht="14.4" x14ac:dyDescent="0.3"/>
    <row r="953" ht="14.4" x14ac:dyDescent="0.3"/>
    <row r="954" ht="14.4" x14ac:dyDescent="0.3"/>
    <row r="955" ht="14.4" x14ac:dyDescent="0.3"/>
    <row r="956" ht="14.4" x14ac:dyDescent="0.3"/>
    <row r="957" ht="14.4" x14ac:dyDescent="0.3"/>
    <row r="958" ht="14.4" x14ac:dyDescent="0.3"/>
    <row r="959" ht="14.4" x14ac:dyDescent="0.3"/>
    <row r="960" ht="14.4" x14ac:dyDescent="0.3"/>
    <row r="961" ht="14.4" x14ac:dyDescent="0.3"/>
    <row r="962" ht="14.4" x14ac:dyDescent="0.3"/>
    <row r="963" ht="14.4" x14ac:dyDescent="0.3"/>
    <row r="964" ht="14.4" x14ac:dyDescent="0.3"/>
    <row r="965" ht="14.4" x14ac:dyDescent="0.3"/>
    <row r="966" ht="14.4" x14ac:dyDescent="0.3"/>
    <row r="967" ht="14.4" x14ac:dyDescent="0.3"/>
    <row r="968" ht="14.4" x14ac:dyDescent="0.3"/>
    <row r="969" ht="14.4" x14ac:dyDescent="0.3"/>
    <row r="970" ht="14.4" x14ac:dyDescent="0.3"/>
    <row r="971" ht="14.4" x14ac:dyDescent="0.3"/>
    <row r="972" ht="14.4" x14ac:dyDescent="0.3"/>
    <row r="973" ht="14.4" x14ac:dyDescent="0.3"/>
    <row r="974" ht="14.4" x14ac:dyDescent="0.3"/>
    <row r="975" ht="14.4" x14ac:dyDescent="0.3"/>
    <row r="976" ht="14.4" x14ac:dyDescent="0.3"/>
    <row r="977" ht="14.4" x14ac:dyDescent="0.3"/>
    <row r="978" ht="14.4" x14ac:dyDescent="0.3"/>
    <row r="979" ht="14.4" x14ac:dyDescent="0.3"/>
    <row r="980" ht="14.4" x14ac:dyDescent="0.3"/>
    <row r="981" ht="14.4" x14ac:dyDescent="0.3"/>
    <row r="982" ht="14.4" x14ac:dyDescent="0.3"/>
    <row r="983" ht="14.4" x14ac:dyDescent="0.3"/>
    <row r="984" ht="14.4" x14ac:dyDescent="0.3"/>
    <row r="985" ht="14.4" x14ac:dyDescent="0.3"/>
    <row r="986" ht="14.4" x14ac:dyDescent="0.3"/>
    <row r="987" ht="14.4" x14ac:dyDescent="0.3"/>
    <row r="988" ht="14.4" x14ac:dyDescent="0.3"/>
    <row r="989" ht="14.4" x14ac:dyDescent="0.3"/>
    <row r="990" ht="14.4" x14ac:dyDescent="0.3"/>
    <row r="991" ht="14.4" x14ac:dyDescent="0.3"/>
    <row r="992" ht="14.4" x14ac:dyDescent="0.3"/>
    <row r="993" ht="14.4" x14ac:dyDescent="0.3"/>
    <row r="994" ht="14.4" x14ac:dyDescent="0.3"/>
    <row r="995" ht="14.4" x14ac:dyDescent="0.3"/>
    <row r="996" ht="14.4" x14ac:dyDescent="0.3"/>
    <row r="997" ht="14.4" x14ac:dyDescent="0.3"/>
    <row r="998" ht="14.4" x14ac:dyDescent="0.3"/>
    <row r="999" ht="14.4" x14ac:dyDescent="0.3"/>
    <row r="1000" ht="14.4" x14ac:dyDescent="0.3"/>
    <row r="1001" ht="14.4" x14ac:dyDescent="0.3"/>
    <row r="1002" ht="14.4" x14ac:dyDescent="0.3"/>
    <row r="1003" ht="14.4" x14ac:dyDescent="0.3"/>
    <row r="1004" ht="14.4" x14ac:dyDescent="0.3"/>
    <row r="1005" ht="14.4" x14ac:dyDescent="0.3"/>
    <row r="1006" ht="14.4" x14ac:dyDescent="0.3"/>
    <row r="1007" ht="14.4" x14ac:dyDescent="0.3"/>
    <row r="1008" ht="14.4" x14ac:dyDescent="0.3"/>
    <row r="1009" ht="14.4" x14ac:dyDescent="0.3"/>
    <row r="1010" ht="14.4" x14ac:dyDescent="0.3"/>
    <row r="1011" ht="14.4" x14ac:dyDescent="0.3"/>
    <row r="1012" ht="14.4" x14ac:dyDescent="0.3"/>
    <row r="1013" ht="14.4" x14ac:dyDescent="0.3"/>
    <row r="1014" ht="14.4" x14ac:dyDescent="0.3"/>
    <row r="1015" ht="14.4" x14ac:dyDescent="0.3"/>
    <row r="1016" ht="14.4" x14ac:dyDescent="0.3"/>
    <row r="1017" ht="14.4" x14ac:dyDescent="0.3"/>
    <row r="1018" ht="14.4" x14ac:dyDescent="0.3"/>
    <row r="1019" ht="14.4" x14ac:dyDescent="0.3"/>
    <row r="1020" ht="14.4" x14ac:dyDescent="0.3"/>
    <row r="1021" ht="14.4" x14ac:dyDescent="0.3"/>
    <row r="1022" ht="14.4" x14ac:dyDescent="0.3"/>
    <row r="1023" ht="14.4" x14ac:dyDescent="0.3"/>
    <row r="1024" ht="14.4" x14ac:dyDescent="0.3"/>
    <row r="1025" ht="14.4" x14ac:dyDescent="0.3"/>
    <row r="1026" ht="14.4" x14ac:dyDescent="0.3"/>
    <row r="1027" ht="14.4" x14ac:dyDescent="0.3"/>
    <row r="1028" ht="14.4" x14ac:dyDescent="0.3"/>
    <row r="1029" ht="14.4" x14ac:dyDescent="0.3"/>
  </sheetData>
  <sheetProtection algorithmName="SHA-512" hashValue="CqoukZNtUgJywaL9loKkmoY87fg5YEOaYpmVjB8qJI6qwDLgY95pkFGYu0zTWBlOL2BzgL9qeKBUy+U8mPkDpw==" saltValue="KX+5+B4rLec4BH9KD6MmRA==" spinCount="100000" sheet="1" formatColumns="0" insertRows="0"/>
  <protectedRanges>
    <protectedRange sqref="O18:O22 O25:O28 O31:O34 O37:O40 O43:O46 O49:O52 O55:O58 O61:O64 O67:O70 O74:O77 O81:O84 O87:O90 O93:O96 O99:O102 O105:O108" name="Range2"/>
    <protectedRange sqref="K115:M117 O115:O117 O120:O121 O124:O125 C112 C18:O18 C25:D28 C31:D34 C37:D40 C43:D46 C49:D52 C55:D58 C61:D64 C67:D70 C74:D77 C81:D84 C87:D90 C93:D96 C99:D102 C105:D108 C19:D22 G19:O22 G26:I28 G31:I34 G37:I40 G43:I46 G49:I52 G55:I58 G61:I64 G67:I70 G74:I77 G81:I84 G87:I90 G93:I96 G99:I102 G105:I108 K25:O28 K31:O34 K37:O40 K43:O46 K49:O52 K55:O58 K61:O64 K67:O70 K74:O77 K81:O84 K87:O90 K93:O96 K99:O102 K105:O108 J23:J108 E19:F24 E26:F108 E25:I25" name="Range1"/>
  </protectedRanges>
  <dataConsolidate/>
  <mergeCells count="3">
    <mergeCell ref="G2:N9"/>
    <mergeCell ref="M12:N12"/>
    <mergeCell ref="L113:M113"/>
  </mergeCells>
  <conditionalFormatting sqref="P127">
    <cfRule type="expression" dxfId="14" priority="2">
      <formula>$O$122="fixed"</formula>
    </cfRule>
  </conditionalFormatting>
  <dataValidations xWindow="558" yWindow="513" count="4">
    <dataValidation allowBlank="1" showErrorMessage="1" sqref="K118:M1048576 O118:O119 O110:O114 O122:O123 D1:F17 D97:D98 K65:O66 K91:O92 K29:O30 H110:J1048576 N110:N1048576 K110:M114 C113:C1048576 Q1:XFD1048576 P1:P124 O126:P1048576 A1:B1048576 H1:O17 K23:O24 K35:O36 K47:O48 K53:O54 K59:O60 K71:O73 K78:O80 K85:O86 K97:O98 K103:O104 D103:D104 D109:F1048576 D91:D92 D85:D86 D78:D80 D71:D73 D65:D66 D59:D60 D53:D54 D47:D48 D41:D42 D35:D36 D29:D30 D23:D24 H109:O109 K41:O42 C1:C111 H103:I104 H97:I98 H85:I86 H78:I80 H71:I73 H59:I60 H53:I54 H47:I48 H35:I36 H23:I24 H29:I30 H91:I92 H65:I66 H41:I42 G1:G24 G26:G1048576 I25" xr:uid="{B5840095-414B-465F-AF2E-29670FB16096}"/>
    <dataValidation type="decimal" allowBlank="1" showInputMessage="1" showErrorMessage="1" errorTitle="Error" error="Please enter numerical values" sqref="I18:I22 K18:N22 D18:D22 O115:O117 O120:O121 O124:O125 D105:D108 K25:N28 D25:D28 I31:I34 K31:N34 D31:D34 I37:I40 K37:N40 D37:D40 I43:I46 K43:N46 D43:D46 I49:I52 K49:N52 D49:D52 I55:I58 K55:N58 D55:D58 I61:I64 K61:N64 D61:D64 I67:I70 K67:N70 D67:D70 I74:I77 K74:N77 D74:D77 I81:I84 K81:N84 D81:D84 I87:I90 K87:N90 D87:D90 I93:I96 K93:N96 D93:D96 I99:I102 K99:N102 D99:D102 K115:M117 I105:I108 K105:N108 I26:I28 G25" xr:uid="{7B566F6E-FFEE-47DC-AF9D-3A2510001594}">
      <formula1>-100000000000000000</formula1>
      <formula2>1000000000000000000</formula2>
    </dataValidation>
    <dataValidation type="decimal" allowBlank="1" showErrorMessage="1" error="Please enter numerical data" sqref="C112" xr:uid="{0E5C7B85-4501-4B9B-A21E-8CC44D331198}">
      <formula1>-999999999999</formula1>
      <formula2>999999999999</formula2>
    </dataValidation>
    <dataValidation type="decimal" allowBlank="1" showErrorMessage="1" sqref="O18:O22 O99:O102 O25:O28 O31:O34 O37:O40 O43:O46 O49:O52 O55:O58 O61:O64 O67:O70 O74:O77 O81:O84 O87:O90 O93:O96 O105:O108" xr:uid="{5B49DA5D-B1C5-4118-A724-6429B7B07051}">
      <formula1>-1E+23</formula1>
      <formula2>1E+24</formula2>
    </dataValidation>
  </dataValidations>
  <pageMargins left="0.7" right="0.7" top="0.75" bottom="0.75" header="0.3" footer="0.3"/>
  <pageSetup paperSize="5" scale="50" orientation="landscape" r:id="rId1"/>
  <headerFooter>
    <oddFooter>&amp;CPage &amp;P of &amp;N&amp;RSEC-MMRF03</oddFooter>
  </headerFooter>
  <rowBreaks count="2" manualBreakCount="2">
    <brk id="53" max="13" man="1"/>
    <brk id="97" max="12" man="1"/>
  </rowBreaks>
  <extLst>
    <ext xmlns:x14="http://schemas.microsoft.com/office/spreadsheetml/2009/9/main" uri="{CCE6A557-97BC-4b89-ADB6-D9C93CAAB3DF}">
      <x14:dataValidations xmlns:xm="http://schemas.microsoft.com/office/excel/2006/main" xWindow="558" yWindow="513" count="5">
        <x14:dataValidation type="date" operator="greaterThanOrEqual" allowBlank="1" showErrorMessage="1" errorTitle="Error" error="Maturity  date must be greater than or equal to the relevant date of the report." xr:uid="{5F37F98B-0351-4EB8-9577-0DEDBCBD0814}">
          <x14:formula1>
            <xm:f>'Cover Sheet'!$B$7</xm:f>
          </x14:formula1>
          <xm:sqref>H93:H96 H18:H22 H99:H102 H105:H108 H31:H34 H37:H40 H43:H46 H49:H52 H55:H58 H61:H64 H67:H70 H74:H77 H81:H84 H87:H90 H26:H28</xm:sqref>
        </x14:dataValidation>
        <x14:dataValidation type="list" allowBlank="1" showInputMessage="1" showErrorMessage="1" errorTitle="Error" error="Please use drop down menu" xr:uid="{A677903D-45E9-4811-9B43-2E2077C2D24B}">
          <x14:formula1>
            <xm:f>'Data Validation'!$L$5:$L$12</xm:f>
          </x14:formula1>
          <xm:sqref>J18:J22 J25:J28 J31:J34 J37:J40 J43:J46 J49:J52 J55:J58 J61:J64 J67:J70 J74:J77 J81:J84 J87:J90 J93:J96 J99:J102 J105:J108</xm:sqref>
        </x14:dataValidation>
        <x14:dataValidation type="list" allowBlank="1" showInputMessage="1" showErrorMessage="1" errorTitle="Error" error="Please use drop down menu" xr:uid="{F059E079-34E8-425E-938B-1BE058F19798}">
          <x14:formula1>
            <xm:f>'Data Validation'!$D$14:$D$16</xm:f>
          </x14:formula1>
          <xm:sqref>E18:E22 E25:E28 E31:E34 E37:E40 E43:E46 E49:E52 E55:E58 E61:E64 E67:E70 E74:E77 E81:E84 E87:E90 E93:E96 E99:E102 E105:E108</xm:sqref>
        </x14:dataValidation>
        <x14:dataValidation type="list" allowBlank="1" showInputMessage="1" showErrorMessage="1" xr:uid="{3C806F5C-4B13-4541-A637-6988D27B5918}">
          <x14:formula1>
            <xm:f>'Data Validation'!$D$63:$D$65</xm:f>
          </x14:formula1>
          <xm:sqref>F18:F22 F25:F28 F31:F34 F37:F40 F43:F46 F49:F52 F55:F58 F61:F64 F67:F70 F74:F77 F81:F84 F87:F90 F93:F96 F99:F102 F105:F108</xm:sqref>
        </x14:dataValidation>
        <x14:dataValidation type="date" operator="greaterThanOrEqual" allowBlank="1" showInputMessage="1" showErrorMessage="1" errorTitle="Error" error="Please use drop down menu" xr:uid="{81050B88-CC64-408D-8CC2-686FCBA4B408}">
          <x14:formula1>
            <xm:f>'Cover Sheet'!B7</xm:f>
          </x14:formula1>
          <xm:sqref>H25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Y1012"/>
  <sheetViews>
    <sheetView showGridLines="0" zoomScale="80" zoomScaleNormal="80" zoomScaleSheetLayoutView="100" workbookViewId="0"/>
  </sheetViews>
  <sheetFormatPr defaultColWidth="15.21875" defaultRowHeight="15" customHeight="1" x14ac:dyDescent="0.3"/>
  <cols>
    <col min="1" max="1" width="5" style="171" bestFit="1" customWidth="1"/>
    <col min="2" max="2" width="46.77734375" style="2" customWidth="1"/>
    <col min="3" max="3" width="43.21875" style="2" customWidth="1"/>
    <col min="4" max="4" width="13.5546875" style="2" customWidth="1"/>
    <col min="5" max="5" width="14.77734375" style="2" bestFit="1" customWidth="1"/>
    <col min="6" max="6" width="11.77734375" style="2" customWidth="1"/>
    <col min="7" max="7" width="26.44140625" style="2" customWidth="1"/>
    <col min="8" max="8" width="49.77734375" style="138" customWidth="1"/>
    <col min="9" max="9" width="23.5546875" style="2" customWidth="1"/>
    <col min="10" max="11" width="21.5546875" style="2" customWidth="1"/>
    <col min="12" max="15" width="20" style="2" customWidth="1"/>
    <col min="16" max="16" width="2.44140625" style="2" customWidth="1"/>
    <col min="17" max="24" width="8.77734375" style="2" customWidth="1"/>
    <col min="25" max="16384" width="15.21875" style="2"/>
  </cols>
  <sheetData>
    <row r="1" spans="1:25" thickBot="1" x14ac:dyDescent="0.35">
      <c r="B1" s="30" t="s">
        <v>0</v>
      </c>
      <c r="C1" s="3"/>
      <c r="D1" s="3"/>
      <c r="E1" s="3"/>
      <c r="F1" s="3"/>
      <c r="G1" s="3"/>
      <c r="H1" s="134"/>
      <c r="I1" s="3"/>
      <c r="J1" s="3"/>
      <c r="K1" s="3"/>
      <c r="L1" s="3"/>
      <c r="M1" s="3"/>
      <c r="N1" s="3"/>
      <c r="O1" s="31" t="s">
        <v>4</v>
      </c>
      <c r="P1" s="1"/>
      <c r="Q1" s="1"/>
      <c r="R1" s="1"/>
      <c r="S1" s="1"/>
      <c r="T1" s="4"/>
      <c r="U1" s="1"/>
    </row>
    <row r="2" spans="1:25" ht="15" customHeight="1" x14ac:dyDescent="0.3">
      <c r="B2" s="30" t="s">
        <v>9</v>
      </c>
      <c r="C2" s="3"/>
      <c r="D2" s="3"/>
      <c r="E2" s="3"/>
      <c r="F2" s="3"/>
      <c r="G2" s="403" t="s">
        <v>7</v>
      </c>
      <c r="H2" s="404"/>
      <c r="I2" s="404"/>
      <c r="J2" s="404"/>
      <c r="K2" s="404"/>
      <c r="L2" s="404"/>
      <c r="M2" s="405"/>
      <c r="N2" s="3"/>
      <c r="O2" s="3"/>
      <c r="P2" s="1"/>
      <c r="Q2" s="1"/>
      <c r="R2" s="1"/>
      <c r="S2" s="1"/>
      <c r="T2" s="4"/>
      <c r="U2" s="1"/>
    </row>
    <row r="3" spans="1:25" ht="14.4" x14ac:dyDescent="0.3">
      <c r="B3" s="30"/>
      <c r="C3" s="3"/>
      <c r="D3" s="3"/>
      <c r="E3" s="3"/>
      <c r="F3" s="3"/>
      <c r="G3" s="406"/>
      <c r="H3" s="407"/>
      <c r="I3" s="407"/>
      <c r="J3" s="407"/>
      <c r="K3" s="407"/>
      <c r="L3" s="407"/>
      <c r="M3" s="408"/>
      <c r="N3" s="3"/>
      <c r="O3" s="3"/>
      <c r="P3" s="1"/>
      <c r="Q3" s="1"/>
      <c r="R3" s="1"/>
      <c r="S3" s="1"/>
      <c r="T3" s="1"/>
      <c r="U3" s="1"/>
    </row>
    <row r="4" spans="1:25" ht="14.4" x14ac:dyDescent="0.3">
      <c r="B4" s="30" t="s">
        <v>8</v>
      </c>
      <c r="C4" s="33">
        <f>VLOOKUP(B4,'Cover Sheet'!$A$5:$B$16,2,FALSE)</f>
        <v>0</v>
      </c>
      <c r="D4" s="236"/>
      <c r="E4" s="236"/>
      <c r="F4" s="57"/>
      <c r="G4" s="406"/>
      <c r="H4" s="407"/>
      <c r="I4" s="407"/>
      <c r="J4" s="407"/>
      <c r="K4" s="407"/>
      <c r="L4" s="407"/>
      <c r="M4" s="408"/>
      <c r="N4" s="3"/>
      <c r="O4" s="3"/>
      <c r="P4" s="1"/>
      <c r="Q4" s="1"/>
      <c r="R4" s="1"/>
      <c r="S4" s="1"/>
      <c r="T4" s="1"/>
      <c r="U4" s="1"/>
    </row>
    <row r="5" spans="1:25" ht="14.4" x14ac:dyDescent="0.3">
      <c r="B5" s="30" t="s">
        <v>10</v>
      </c>
      <c r="C5" s="33">
        <f>VLOOKUP(B5,'Cover Sheet'!$A$5:$B$16,2,FALSE)</f>
        <v>0</v>
      </c>
      <c r="D5" s="236"/>
      <c r="E5" s="236"/>
      <c r="F5" s="57"/>
      <c r="G5" s="406"/>
      <c r="H5" s="407"/>
      <c r="I5" s="407"/>
      <c r="J5" s="407"/>
      <c r="K5" s="407"/>
      <c r="L5" s="407"/>
      <c r="M5" s="408"/>
      <c r="N5" s="3"/>
      <c r="O5" s="3"/>
      <c r="P5" s="1"/>
      <c r="Q5" s="1"/>
      <c r="R5" s="1"/>
      <c r="S5" s="1"/>
      <c r="T5" s="1"/>
      <c r="U5" s="1"/>
    </row>
    <row r="6" spans="1:25" ht="14.4" x14ac:dyDescent="0.3">
      <c r="B6" s="32" t="s">
        <v>94</v>
      </c>
      <c r="C6" s="131">
        <f>VLOOKUP(B6,'Cover Sheet'!$A$5:$B$16,2,FALSE)</f>
        <v>0</v>
      </c>
      <c r="D6" s="237"/>
      <c r="E6" s="237"/>
      <c r="F6" s="162"/>
      <c r="G6" s="406"/>
      <c r="H6" s="407"/>
      <c r="I6" s="407"/>
      <c r="J6" s="407"/>
      <c r="K6" s="407"/>
      <c r="L6" s="407"/>
      <c r="M6" s="408"/>
      <c r="N6" s="3"/>
      <c r="O6" s="3"/>
      <c r="P6" s="1"/>
      <c r="Q6" s="1"/>
      <c r="R6" s="1"/>
      <c r="S6" s="1"/>
      <c r="T6" s="1"/>
      <c r="U6" s="1"/>
    </row>
    <row r="7" spans="1:25" thickBot="1" x14ac:dyDescent="0.35">
      <c r="B7" s="30" t="s">
        <v>334</v>
      </c>
      <c r="C7" s="33">
        <f>VLOOKUP(B7,'Cover Sheet'!$A$5:$B$16,2,FALSE)</f>
        <v>0</v>
      </c>
      <c r="D7" s="236"/>
      <c r="E7" s="236"/>
      <c r="F7" s="57"/>
      <c r="G7" s="409"/>
      <c r="H7" s="410"/>
      <c r="I7" s="410"/>
      <c r="J7" s="410"/>
      <c r="K7" s="410"/>
      <c r="L7" s="410"/>
      <c r="M7" s="411"/>
      <c r="N7" s="3"/>
      <c r="O7" s="3"/>
      <c r="P7" s="1"/>
      <c r="Q7" s="1"/>
      <c r="R7" s="1"/>
      <c r="S7" s="1"/>
      <c r="T7" s="1"/>
      <c r="U7" s="1"/>
    </row>
    <row r="8" spans="1:25" ht="14.4" x14ac:dyDescent="0.3">
      <c r="B8" s="30" t="s">
        <v>12</v>
      </c>
      <c r="C8" s="131">
        <f>VLOOKUP(B8,'Cover Sheet'!$A$5:$B$16,2,FALSE)</f>
        <v>0</v>
      </c>
      <c r="D8" s="237"/>
      <c r="E8" s="237"/>
      <c r="F8" s="162"/>
      <c r="G8" s="3"/>
      <c r="H8" s="134"/>
      <c r="I8" s="3"/>
      <c r="J8" s="3"/>
      <c r="K8" s="3"/>
      <c r="L8" s="3"/>
      <c r="M8" s="3"/>
      <c r="N8" s="3"/>
      <c r="O8" s="3"/>
      <c r="P8" s="1"/>
      <c r="Q8" s="1"/>
      <c r="R8" s="1"/>
      <c r="S8" s="1"/>
      <c r="T8" s="1"/>
      <c r="U8" s="1"/>
    </row>
    <row r="9" spans="1:25" thickBot="1" x14ac:dyDescent="0.35">
      <c r="B9" s="30" t="s">
        <v>232</v>
      </c>
      <c r="C9" s="33">
        <f>VLOOKUP(B9,'Cover Sheet'!$A$5:$B$16,2,FALSE)</f>
        <v>0</v>
      </c>
      <c r="D9" s="236"/>
      <c r="E9" s="236"/>
      <c r="F9" s="57"/>
      <c r="G9" s="3"/>
      <c r="H9" s="134"/>
      <c r="I9" s="3"/>
      <c r="J9" s="3"/>
      <c r="K9" s="3"/>
      <c r="L9" s="3"/>
      <c r="M9" s="3"/>
      <c r="N9" s="3"/>
      <c r="O9" s="3"/>
      <c r="P9" s="1"/>
      <c r="Q9" s="1"/>
      <c r="R9" s="1"/>
      <c r="S9" s="1"/>
      <c r="T9" s="1"/>
      <c r="U9" s="1"/>
    </row>
    <row r="10" spans="1:25" ht="15.75" customHeight="1" thickBot="1" x14ac:dyDescent="0.35">
      <c r="B10" s="30"/>
      <c r="C10" s="3"/>
      <c r="D10" s="3"/>
      <c r="E10" s="3"/>
      <c r="F10" s="63"/>
      <c r="G10" s="3"/>
      <c r="H10" s="134"/>
      <c r="I10" s="3"/>
      <c r="J10" s="3"/>
      <c r="K10" s="3"/>
      <c r="L10" s="67"/>
      <c r="M10" s="399" t="s">
        <v>141</v>
      </c>
      <c r="N10" s="400"/>
      <c r="O10" s="3"/>
      <c r="P10" s="1"/>
      <c r="Q10" s="1"/>
      <c r="R10" s="1"/>
      <c r="S10" s="1"/>
      <c r="T10" s="1"/>
      <c r="U10" s="1"/>
    </row>
    <row r="11" spans="1:25" s="145" customFormat="1" ht="30.75" customHeight="1" thickBot="1" x14ac:dyDescent="0.35">
      <c r="B11" s="79" t="s">
        <v>354</v>
      </c>
      <c r="C11" s="102" t="s">
        <v>127</v>
      </c>
      <c r="D11" s="219" t="s">
        <v>361</v>
      </c>
      <c r="E11" s="219" t="s">
        <v>362</v>
      </c>
      <c r="F11" s="79" t="s">
        <v>331</v>
      </c>
      <c r="G11" s="79" t="s">
        <v>266</v>
      </c>
      <c r="H11" s="139" t="s">
        <v>250</v>
      </c>
      <c r="I11" s="79" t="s">
        <v>16</v>
      </c>
      <c r="J11" s="79" t="s">
        <v>260</v>
      </c>
      <c r="K11" s="130" t="s">
        <v>271</v>
      </c>
      <c r="L11" s="140" t="s">
        <v>15</v>
      </c>
      <c r="M11" s="141" t="s">
        <v>17</v>
      </c>
      <c r="N11" s="80" t="s">
        <v>257</v>
      </c>
      <c r="O11" s="79" t="s">
        <v>357</v>
      </c>
      <c r="P11" s="161"/>
      <c r="Q11" s="146"/>
    </row>
    <row r="12" spans="1:25" customFormat="1" ht="14.4" x14ac:dyDescent="0.3">
      <c r="A12" s="169"/>
      <c r="B12" s="50" t="s">
        <v>62</v>
      </c>
      <c r="C12" s="3"/>
      <c r="D12" s="3"/>
      <c r="E12" s="3"/>
      <c r="F12" s="3"/>
      <c r="G12" s="3"/>
      <c r="H12" s="134"/>
      <c r="I12" s="3"/>
      <c r="J12" s="64"/>
      <c r="K12" s="64"/>
      <c r="L12" s="64"/>
      <c r="M12" s="68"/>
      <c r="N12" s="69"/>
      <c r="O12" s="64"/>
      <c r="P12" s="37"/>
      <c r="Q12" s="3"/>
    </row>
    <row r="13" spans="1:25" s="54" customFormat="1" ht="14.4" x14ac:dyDescent="0.3">
      <c r="A13" s="170"/>
      <c r="B13" s="50" t="s">
        <v>328</v>
      </c>
      <c r="C13" s="5"/>
      <c r="D13" s="5"/>
      <c r="E13" s="5"/>
      <c r="F13" s="5"/>
      <c r="G13" s="5"/>
      <c r="H13" s="135"/>
      <c r="I13" s="5"/>
      <c r="J13" s="5"/>
      <c r="K13" s="5"/>
      <c r="L13" s="5"/>
      <c r="M13" s="65"/>
      <c r="N13" s="5"/>
      <c r="O13" s="5"/>
      <c r="P13" s="5"/>
      <c r="Q13" s="5"/>
      <c r="R13" s="53"/>
      <c r="S13" s="53"/>
      <c r="T13" s="53"/>
      <c r="U13" s="53"/>
      <c r="V13" s="53"/>
      <c r="W13" s="53"/>
      <c r="X13" s="53"/>
      <c r="Y13" s="53"/>
    </row>
    <row r="14" spans="1:25" s="54" customFormat="1" ht="14.4" x14ac:dyDescent="0.3">
      <c r="A14" s="170">
        <v>4001</v>
      </c>
      <c r="B14" s="71" t="s">
        <v>269</v>
      </c>
      <c r="C14" s="26"/>
      <c r="D14" s="26"/>
      <c r="E14" s="26"/>
      <c r="F14" s="26"/>
      <c r="G14" s="26"/>
      <c r="H14" s="136"/>
      <c r="I14" s="26"/>
      <c r="J14" s="26"/>
      <c r="K14" s="26"/>
      <c r="L14" s="26"/>
      <c r="M14" s="26"/>
      <c r="N14" s="26"/>
      <c r="O14" s="26"/>
      <c r="P14" s="5"/>
      <c r="Q14" s="5"/>
      <c r="R14" s="53"/>
      <c r="S14" s="53"/>
      <c r="T14" s="53"/>
      <c r="U14" s="53"/>
      <c r="V14" s="53"/>
      <c r="W14" s="53"/>
      <c r="X14" s="53"/>
      <c r="Y14" s="53"/>
    </row>
    <row r="15" spans="1:25" s="54" customFormat="1" ht="14.4" x14ac:dyDescent="0.3">
      <c r="A15" s="170"/>
      <c r="B15" s="70"/>
      <c r="C15" s="201"/>
      <c r="D15" s="247"/>
      <c r="E15" s="201"/>
      <c r="F15" s="201"/>
      <c r="G15" s="320"/>
      <c r="H15" s="199"/>
      <c r="I15" s="247"/>
      <c r="J15" s="247"/>
      <c r="K15" s="247"/>
      <c r="L15" s="247"/>
      <c r="M15" s="247"/>
      <c r="N15" s="247"/>
      <c r="O15" s="202">
        <f>SUM(L15:N15)</f>
        <v>0</v>
      </c>
      <c r="P15" s="5"/>
      <c r="Q15" s="5"/>
      <c r="R15" s="53"/>
      <c r="S15" s="53"/>
      <c r="T15" s="53"/>
      <c r="U15" s="53"/>
      <c r="V15" s="53"/>
      <c r="W15" s="53"/>
      <c r="X15" s="53"/>
      <c r="Y15" s="53"/>
    </row>
    <row r="16" spans="1:25" s="54" customFormat="1" ht="14.4" x14ac:dyDescent="0.3">
      <c r="A16" s="170"/>
      <c r="B16" s="70"/>
      <c r="C16" s="201"/>
      <c r="D16" s="247"/>
      <c r="E16" s="201"/>
      <c r="F16" s="201"/>
      <c r="G16" s="320"/>
      <c r="H16" s="199"/>
      <c r="I16" s="247"/>
      <c r="J16" s="247"/>
      <c r="K16" s="247"/>
      <c r="L16" s="247"/>
      <c r="M16" s="247"/>
      <c r="N16" s="247"/>
      <c r="O16" s="202">
        <f t="shared" ref="O16:O18" si="0">SUM(L16:N16)</f>
        <v>0</v>
      </c>
      <c r="P16" s="5"/>
      <c r="Q16" s="5"/>
      <c r="R16" s="53"/>
      <c r="S16" s="53"/>
      <c r="T16" s="53"/>
      <c r="U16" s="53"/>
      <c r="V16" s="53"/>
      <c r="W16" s="53"/>
      <c r="X16" s="53"/>
      <c r="Y16" s="53"/>
    </row>
    <row r="17" spans="1:25" s="54" customFormat="1" ht="14.4" x14ac:dyDescent="0.3">
      <c r="A17" s="170"/>
      <c r="B17" s="70"/>
      <c r="C17" s="201"/>
      <c r="D17" s="247"/>
      <c r="E17" s="201"/>
      <c r="F17" s="201"/>
      <c r="G17" s="320"/>
      <c r="H17" s="199"/>
      <c r="I17" s="247"/>
      <c r="J17" s="247"/>
      <c r="K17" s="247"/>
      <c r="L17" s="247"/>
      <c r="M17" s="247"/>
      <c r="N17" s="247"/>
      <c r="O17" s="202">
        <f t="shared" si="0"/>
        <v>0</v>
      </c>
      <c r="P17" s="5"/>
      <c r="Q17" s="5"/>
      <c r="R17" s="53"/>
      <c r="S17" s="53"/>
      <c r="T17" s="53"/>
      <c r="U17" s="53"/>
      <c r="V17" s="53"/>
      <c r="W17" s="53"/>
      <c r="X17" s="53"/>
      <c r="Y17" s="53"/>
    </row>
    <row r="18" spans="1:25" s="54" customFormat="1" ht="14.4" x14ac:dyDescent="0.3">
      <c r="A18" s="170"/>
      <c r="B18" s="70"/>
      <c r="C18" s="201"/>
      <c r="D18" s="247"/>
      <c r="E18" s="201"/>
      <c r="F18" s="201"/>
      <c r="G18" s="320"/>
      <c r="H18" s="199"/>
      <c r="I18" s="247"/>
      <c r="J18" s="247"/>
      <c r="K18" s="247"/>
      <c r="L18" s="247"/>
      <c r="M18" s="247"/>
      <c r="N18" s="247"/>
      <c r="O18" s="202">
        <f t="shared" si="0"/>
        <v>0</v>
      </c>
      <c r="P18" s="5"/>
      <c r="Q18" s="5"/>
      <c r="R18" s="53"/>
      <c r="S18" s="53"/>
      <c r="T18" s="53"/>
      <c r="U18" s="53"/>
      <c r="V18" s="53"/>
      <c r="W18" s="53"/>
      <c r="X18" s="53"/>
      <c r="Y18" s="53"/>
    </row>
    <row r="19" spans="1:25" s="54" customFormat="1" ht="14.4" x14ac:dyDescent="0.3">
      <c r="A19" s="170"/>
      <c r="B19" s="70"/>
      <c r="C19" s="203"/>
      <c r="D19" s="203"/>
      <c r="E19" s="315"/>
      <c r="F19" s="315"/>
      <c r="G19" s="319"/>
      <c r="H19" s="204"/>
      <c r="I19" s="203"/>
      <c r="J19" s="309"/>
      <c r="K19" s="203"/>
      <c r="L19" s="205">
        <f>SUM(L15:L18)</f>
        <v>0</v>
      </c>
      <c r="M19" s="205">
        <f>SUM(M15:M18)</f>
        <v>0</v>
      </c>
      <c r="N19" s="205">
        <f>SUM(N15:N18)</f>
        <v>0</v>
      </c>
      <c r="O19" s="205">
        <f>SUM(O15:O18)</f>
        <v>0</v>
      </c>
      <c r="P19" s="5"/>
      <c r="Q19" s="5"/>
      <c r="R19" s="53"/>
      <c r="S19" s="53"/>
      <c r="T19" s="53"/>
      <c r="U19" s="53"/>
      <c r="V19" s="53"/>
      <c r="W19" s="53"/>
      <c r="X19" s="53"/>
      <c r="Y19" s="53"/>
    </row>
    <row r="20" spans="1:25" s="54" customFormat="1" ht="14.4" x14ac:dyDescent="0.3">
      <c r="A20" s="170">
        <v>4002</v>
      </c>
      <c r="B20" s="72" t="s">
        <v>268</v>
      </c>
      <c r="C20" s="203"/>
      <c r="D20" s="203"/>
      <c r="E20" s="316"/>
      <c r="F20" s="316"/>
      <c r="G20" s="319"/>
      <c r="H20" s="204"/>
      <c r="I20" s="203"/>
      <c r="J20" s="311"/>
      <c r="K20" s="203"/>
      <c r="L20" s="203"/>
      <c r="M20" s="203"/>
      <c r="N20" s="203"/>
      <c r="O20" s="244"/>
      <c r="P20" s="5"/>
      <c r="Q20" s="5"/>
      <c r="R20" s="53"/>
      <c r="S20" s="53"/>
      <c r="T20" s="53"/>
      <c r="U20" s="53"/>
      <c r="V20" s="53"/>
      <c r="W20" s="53"/>
      <c r="X20" s="53"/>
      <c r="Y20" s="53"/>
    </row>
    <row r="21" spans="1:25" s="54" customFormat="1" ht="14.4" x14ac:dyDescent="0.3">
      <c r="A21" s="170"/>
      <c r="B21" s="70"/>
      <c r="C21" s="201"/>
      <c r="D21" s="247"/>
      <c r="E21" s="201"/>
      <c r="F21" s="201"/>
      <c r="G21" s="320"/>
      <c r="H21" s="199"/>
      <c r="I21" s="247"/>
      <c r="J21" s="247"/>
      <c r="K21" s="247"/>
      <c r="L21" s="247"/>
      <c r="M21" s="247"/>
      <c r="N21" s="247"/>
      <c r="O21" s="202">
        <f>SUM(L21:N21)</f>
        <v>0</v>
      </c>
      <c r="P21" s="5"/>
      <c r="Q21" s="5"/>
      <c r="R21" s="53"/>
      <c r="S21" s="53"/>
      <c r="T21" s="53"/>
      <c r="U21" s="53"/>
      <c r="V21" s="53"/>
      <c r="W21" s="53"/>
      <c r="X21" s="53"/>
      <c r="Y21" s="53"/>
    </row>
    <row r="22" spans="1:25" s="54" customFormat="1" ht="14.4" x14ac:dyDescent="0.3">
      <c r="A22" s="170"/>
      <c r="B22" s="70"/>
      <c r="C22" s="201"/>
      <c r="D22" s="247"/>
      <c r="E22" s="201"/>
      <c r="F22" s="201"/>
      <c r="G22" s="320"/>
      <c r="H22" s="199"/>
      <c r="I22" s="247"/>
      <c r="J22" s="247"/>
      <c r="K22" s="247"/>
      <c r="L22" s="247"/>
      <c r="M22" s="247"/>
      <c r="N22" s="247"/>
      <c r="O22" s="202">
        <f t="shared" ref="O22:O24" si="1">SUM(L22:N22)</f>
        <v>0</v>
      </c>
      <c r="P22" s="5"/>
      <c r="Q22" s="5"/>
      <c r="R22" s="53"/>
      <c r="S22" s="53"/>
      <c r="T22" s="53"/>
      <c r="U22" s="53"/>
      <c r="V22" s="53"/>
      <c r="W22" s="53"/>
      <c r="X22" s="53"/>
      <c r="Y22" s="53"/>
    </row>
    <row r="23" spans="1:25" s="54" customFormat="1" ht="14.4" x14ac:dyDescent="0.3">
      <c r="A23" s="170"/>
      <c r="B23" s="70"/>
      <c r="C23" s="201"/>
      <c r="D23" s="247"/>
      <c r="E23" s="201"/>
      <c r="F23" s="201"/>
      <c r="G23" s="320"/>
      <c r="H23" s="199"/>
      <c r="I23" s="247"/>
      <c r="J23" s="247"/>
      <c r="K23" s="247"/>
      <c r="L23" s="247"/>
      <c r="M23" s="247"/>
      <c r="N23" s="247"/>
      <c r="O23" s="202">
        <f t="shared" si="1"/>
        <v>0</v>
      </c>
      <c r="P23" s="5"/>
      <c r="Q23" s="5"/>
      <c r="R23" s="53"/>
      <c r="S23" s="53"/>
      <c r="T23" s="53"/>
      <c r="U23" s="53"/>
      <c r="V23" s="53"/>
      <c r="W23" s="53"/>
      <c r="X23" s="53"/>
      <c r="Y23" s="53"/>
    </row>
    <row r="24" spans="1:25" s="54" customFormat="1" ht="14.4" x14ac:dyDescent="0.3">
      <c r="A24" s="170"/>
      <c r="B24" s="70"/>
      <c r="C24" s="201"/>
      <c r="D24" s="247"/>
      <c r="E24" s="201"/>
      <c r="F24" s="201"/>
      <c r="G24" s="320"/>
      <c r="H24" s="199"/>
      <c r="I24" s="247"/>
      <c r="J24" s="247"/>
      <c r="K24" s="247"/>
      <c r="L24" s="247"/>
      <c r="M24" s="247"/>
      <c r="N24" s="247"/>
      <c r="O24" s="202">
        <f t="shared" si="1"/>
        <v>0</v>
      </c>
      <c r="P24" s="5"/>
      <c r="Q24" s="5"/>
      <c r="R24" s="53"/>
      <c r="S24" s="53"/>
      <c r="T24" s="53"/>
      <c r="U24" s="53"/>
      <c r="V24" s="53"/>
      <c r="W24" s="53"/>
      <c r="X24" s="53"/>
      <c r="Y24" s="53"/>
    </row>
    <row r="25" spans="1:25" s="54" customFormat="1" ht="14.4" x14ac:dyDescent="0.3">
      <c r="A25" s="170"/>
      <c r="B25" s="70"/>
      <c r="C25" s="203"/>
      <c r="D25" s="203"/>
      <c r="E25" s="315"/>
      <c r="F25" s="315"/>
      <c r="G25" s="319"/>
      <c r="H25" s="204"/>
      <c r="I25" s="203"/>
      <c r="J25" s="309"/>
      <c r="K25" s="203"/>
      <c r="L25" s="205">
        <f>SUM(L21:L24)</f>
        <v>0</v>
      </c>
      <c r="M25" s="205">
        <f>SUM(M21:M24)</f>
        <v>0</v>
      </c>
      <c r="N25" s="205">
        <f>SUM(N21:N24)</f>
        <v>0</v>
      </c>
      <c r="O25" s="205">
        <f>SUM(O21:O24)</f>
        <v>0</v>
      </c>
      <c r="P25" s="5"/>
      <c r="Q25" s="5"/>
      <c r="R25" s="53"/>
      <c r="S25" s="53"/>
      <c r="T25" s="53"/>
      <c r="U25" s="53"/>
      <c r="V25" s="53"/>
      <c r="W25" s="53"/>
      <c r="X25" s="53"/>
      <c r="Y25" s="53"/>
    </row>
    <row r="26" spans="1:25" s="54" customFormat="1" ht="14.4" x14ac:dyDescent="0.3">
      <c r="A26" s="170">
        <v>4003</v>
      </c>
      <c r="B26" s="72" t="s">
        <v>372</v>
      </c>
      <c r="C26" s="203"/>
      <c r="D26" s="203"/>
      <c r="E26" s="316"/>
      <c r="F26" s="316"/>
      <c r="G26" s="319"/>
      <c r="H26" s="204"/>
      <c r="I26" s="203"/>
      <c r="J26" s="311"/>
      <c r="K26" s="203"/>
      <c r="L26" s="203"/>
      <c r="M26" s="203"/>
      <c r="N26" s="203"/>
      <c r="O26" s="244"/>
      <c r="P26" s="5"/>
      <c r="Q26" s="5"/>
      <c r="R26" s="53"/>
      <c r="S26" s="53"/>
      <c r="T26" s="53"/>
      <c r="U26" s="53"/>
      <c r="V26" s="53"/>
      <c r="W26" s="53"/>
      <c r="X26" s="53"/>
      <c r="Y26" s="53"/>
    </row>
    <row r="27" spans="1:25" s="54" customFormat="1" ht="14.4" x14ac:dyDescent="0.3">
      <c r="A27" s="170"/>
      <c r="B27" s="70"/>
      <c r="C27" s="201"/>
      <c r="D27" s="247"/>
      <c r="E27" s="201"/>
      <c r="F27" s="201"/>
      <c r="G27" s="320"/>
      <c r="H27" s="199"/>
      <c r="I27" s="247"/>
      <c r="J27" s="247"/>
      <c r="K27" s="247"/>
      <c r="L27" s="247"/>
      <c r="M27" s="247"/>
      <c r="N27" s="247"/>
      <c r="O27" s="202">
        <f>SUM(L27:N27)</f>
        <v>0</v>
      </c>
      <c r="P27" s="5"/>
      <c r="Q27" s="5"/>
      <c r="R27" s="53"/>
      <c r="S27" s="53"/>
      <c r="T27" s="53"/>
      <c r="U27" s="53"/>
      <c r="V27" s="53"/>
      <c r="W27" s="53"/>
      <c r="X27" s="53"/>
      <c r="Y27" s="53"/>
    </row>
    <row r="28" spans="1:25" s="54" customFormat="1" ht="14.4" x14ac:dyDescent="0.3">
      <c r="A28" s="170"/>
      <c r="B28" s="70"/>
      <c r="C28" s="201"/>
      <c r="D28" s="247"/>
      <c r="E28" s="201"/>
      <c r="F28" s="201"/>
      <c r="G28" s="320"/>
      <c r="H28" s="199"/>
      <c r="I28" s="247"/>
      <c r="J28" s="247"/>
      <c r="K28" s="247"/>
      <c r="L28" s="247"/>
      <c r="M28" s="247"/>
      <c r="N28" s="247"/>
      <c r="O28" s="202">
        <f t="shared" ref="O28:O30" si="2">SUM(L28:N28)</f>
        <v>0</v>
      </c>
      <c r="P28" s="5"/>
      <c r="Q28" s="5"/>
      <c r="R28" s="53"/>
      <c r="S28" s="53"/>
      <c r="T28" s="53"/>
      <c r="U28" s="53"/>
      <c r="V28" s="53"/>
      <c r="W28" s="53"/>
      <c r="X28" s="53"/>
      <c r="Y28" s="53"/>
    </row>
    <row r="29" spans="1:25" s="54" customFormat="1" ht="14.4" x14ac:dyDescent="0.3">
      <c r="A29" s="170"/>
      <c r="B29" s="70"/>
      <c r="C29" s="201"/>
      <c r="D29" s="247"/>
      <c r="E29" s="201"/>
      <c r="F29" s="201"/>
      <c r="G29" s="320"/>
      <c r="H29" s="199"/>
      <c r="I29" s="247"/>
      <c r="J29" s="247"/>
      <c r="K29" s="247"/>
      <c r="L29" s="247"/>
      <c r="M29" s="247"/>
      <c r="N29" s="247"/>
      <c r="O29" s="202">
        <f t="shared" si="2"/>
        <v>0</v>
      </c>
      <c r="P29" s="5"/>
      <c r="Q29" s="5"/>
      <c r="R29" s="53"/>
      <c r="S29" s="53"/>
      <c r="T29" s="53"/>
      <c r="U29" s="53"/>
      <c r="V29" s="53"/>
      <c r="W29" s="53"/>
      <c r="X29" s="53"/>
      <c r="Y29" s="53"/>
    </row>
    <row r="30" spans="1:25" s="54" customFormat="1" ht="14.4" x14ac:dyDescent="0.3">
      <c r="A30" s="170"/>
      <c r="B30" s="70"/>
      <c r="C30" s="201"/>
      <c r="D30" s="247"/>
      <c r="E30" s="201"/>
      <c r="F30" s="201"/>
      <c r="G30" s="320"/>
      <c r="H30" s="199"/>
      <c r="I30" s="247"/>
      <c r="J30" s="247"/>
      <c r="K30" s="247"/>
      <c r="L30" s="247"/>
      <c r="M30" s="247"/>
      <c r="N30" s="247"/>
      <c r="O30" s="202">
        <f t="shared" si="2"/>
        <v>0</v>
      </c>
      <c r="P30" s="5"/>
      <c r="Q30" s="5"/>
      <c r="R30" s="53"/>
      <c r="S30" s="53"/>
      <c r="T30" s="53"/>
      <c r="U30" s="53"/>
      <c r="V30" s="53"/>
      <c r="W30" s="53"/>
      <c r="X30" s="53"/>
      <c r="Y30" s="53"/>
    </row>
    <row r="31" spans="1:25" s="54" customFormat="1" ht="14.4" x14ac:dyDescent="0.3">
      <c r="A31" s="170"/>
      <c r="B31" s="70"/>
      <c r="C31" s="203"/>
      <c r="D31" s="203"/>
      <c r="E31" s="315"/>
      <c r="F31" s="315"/>
      <c r="G31" s="319"/>
      <c r="H31" s="204"/>
      <c r="I31" s="203"/>
      <c r="J31" s="309"/>
      <c r="K31" s="310"/>
      <c r="L31" s="205">
        <f>SUM(L27:L30)</f>
        <v>0</v>
      </c>
      <c r="M31" s="205">
        <f>SUM(M27:M30)</f>
        <v>0</v>
      </c>
      <c r="N31" s="205">
        <f>SUM(N27:N30)</f>
        <v>0</v>
      </c>
      <c r="O31" s="205">
        <f>SUM(O27:O30)</f>
        <v>0</v>
      </c>
      <c r="P31" s="5"/>
      <c r="Q31" s="5"/>
      <c r="R31" s="53"/>
      <c r="S31" s="53"/>
      <c r="T31" s="53"/>
      <c r="U31" s="53"/>
      <c r="V31" s="53"/>
      <c r="W31" s="53"/>
      <c r="X31" s="53"/>
      <c r="Y31" s="53"/>
    </row>
    <row r="32" spans="1:25" s="54" customFormat="1" ht="14.4" x14ac:dyDescent="0.3">
      <c r="A32" s="170"/>
      <c r="B32" s="70"/>
      <c r="C32" s="203"/>
      <c r="D32" s="203"/>
      <c r="E32" s="317"/>
      <c r="F32" s="317"/>
      <c r="G32" s="319"/>
      <c r="H32" s="204"/>
      <c r="I32" s="203"/>
      <c r="J32" s="308"/>
      <c r="K32" s="203"/>
      <c r="L32" s="203"/>
      <c r="M32" s="203"/>
      <c r="N32" s="203"/>
      <c r="O32" s="244"/>
      <c r="P32" s="5"/>
      <c r="Q32" s="5"/>
      <c r="R32" s="53"/>
      <c r="S32" s="53"/>
      <c r="T32" s="53"/>
      <c r="U32" s="53"/>
      <c r="V32" s="53"/>
      <c r="W32" s="53"/>
      <c r="X32" s="53"/>
      <c r="Y32" s="53"/>
    </row>
    <row r="33" spans="1:25" s="54" customFormat="1" ht="14.4" x14ac:dyDescent="0.3">
      <c r="A33" s="170">
        <v>4004</v>
      </c>
      <c r="B33" s="70" t="s">
        <v>30</v>
      </c>
      <c r="C33" s="203"/>
      <c r="D33" s="203"/>
      <c r="E33" s="316"/>
      <c r="F33" s="316"/>
      <c r="G33" s="319"/>
      <c r="H33" s="204"/>
      <c r="I33" s="203"/>
      <c r="J33" s="311"/>
      <c r="K33" s="203"/>
      <c r="L33" s="203"/>
      <c r="M33" s="203"/>
      <c r="N33" s="203"/>
      <c r="O33" s="244"/>
      <c r="P33" s="5"/>
      <c r="Q33" s="5"/>
      <c r="R33" s="53"/>
      <c r="S33" s="53"/>
      <c r="T33" s="53"/>
      <c r="U33" s="53"/>
      <c r="V33" s="53"/>
      <c r="W33" s="53"/>
      <c r="X33" s="53"/>
      <c r="Y33" s="53"/>
    </row>
    <row r="34" spans="1:25" s="54" customFormat="1" ht="14.4" x14ac:dyDescent="0.3">
      <c r="A34" s="170"/>
      <c r="B34" s="70"/>
      <c r="C34" s="201"/>
      <c r="D34" s="247"/>
      <c r="E34" s="201"/>
      <c r="F34" s="201"/>
      <c r="G34" s="320"/>
      <c r="H34" s="199"/>
      <c r="I34" s="247"/>
      <c r="J34" s="247"/>
      <c r="K34" s="247"/>
      <c r="L34" s="247"/>
      <c r="M34" s="247"/>
      <c r="N34" s="247"/>
      <c r="O34" s="202">
        <f>SUM(L34:N34)</f>
        <v>0</v>
      </c>
      <c r="P34" s="5"/>
      <c r="Q34" s="5"/>
      <c r="R34" s="53"/>
      <c r="S34" s="53"/>
      <c r="T34" s="53"/>
      <c r="U34" s="53"/>
      <c r="V34" s="53"/>
      <c r="W34" s="53"/>
      <c r="X34" s="53"/>
      <c r="Y34" s="53"/>
    </row>
    <row r="35" spans="1:25" s="54" customFormat="1" ht="14.4" x14ac:dyDescent="0.3">
      <c r="A35" s="170"/>
      <c r="B35" s="70"/>
      <c r="C35" s="201"/>
      <c r="D35" s="247"/>
      <c r="E35" s="201"/>
      <c r="F35" s="201"/>
      <c r="G35" s="320"/>
      <c r="H35" s="199"/>
      <c r="I35" s="247"/>
      <c r="J35" s="247"/>
      <c r="K35" s="247"/>
      <c r="L35" s="247"/>
      <c r="M35" s="247"/>
      <c r="N35" s="247"/>
      <c r="O35" s="202">
        <f t="shared" ref="O35:O37" si="3">SUM(L35:N35)</f>
        <v>0</v>
      </c>
      <c r="P35" s="5"/>
      <c r="Q35" s="5"/>
      <c r="R35" s="53"/>
      <c r="S35" s="53"/>
      <c r="T35" s="53"/>
      <c r="U35" s="53"/>
      <c r="V35" s="53"/>
      <c r="W35" s="53"/>
      <c r="X35" s="53"/>
      <c r="Y35" s="53"/>
    </row>
    <row r="36" spans="1:25" s="54" customFormat="1" ht="14.4" x14ac:dyDescent="0.3">
      <c r="A36" s="170"/>
      <c r="B36" s="70"/>
      <c r="C36" s="201"/>
      <c r="D36" s="247"/>
      <c r="E36" s="201"/>
      <c r="F36" s="201"/>
      <c r="G36" s="320"/>
      <c r="H36" s="199"/>
      <c r="I36" s="247"/>
      <c r="J36" s="247"/>
      <c r="K36" s="247"/>
      <c r="L36" s="247"/>
      <c r="M36" s="247"/>
      <c r="N36" s="247"/>
      <c r="O36" s="202">
        <f t="shared" si="3"/>
        <v>0</v>
      </c>
      <c r="P36" s="5"/>
      <c r="Q36" s="5"/>
      <c r="R36" s="53"/>
      <c r="S36" s="53"/>
      <c r="T36" s="53"/>
      <c r="U36" s="53"/>
      <c r="V36" s="53"/>
      <c r="W36" s="53"/>
      <c r="X36" s="53"/>
      <c r="Y36" s="53"/>
    </row>
    <row r="37" spans="1:25" s="54" customFormat="1" ht="14.4" x14ac:dyDescent="0.3">
      <c r="A37" s="170"/>
      <c r="B37" s="70"/>
      <c r="C37" s="201"/>
      <c r="D37" s="247"/>
      <c r="E37" s="201"/>
      <c r="F37" s="201"/>
      <c r="G37" s="320"/>
      <c r="H37" s="199"/>
      <c r="I37" s="247"/>
      <c r="J37" s="247"/>
      <c r="K37" s="247"/>
      <c r="L37" s="247"/>
      <c r="M37" s="247"/>
      <c r="N37" s="247"/>
      <c r="O37" s="202">
        <f t="shared" si="3"/>
        <v>0</v>
      </c>
      <c r="P37" s="5"/>
      <c r="Q37" s="5"/>
      <c r="R37" s="53"/>
      <c r="S37" s="53"/>
      <c r="T37" s="53"/>
      <c r="U37" s="53"/>
      <c r="V37" s="53"/>
      <c r="W37" s="53"/>
      <c r="X37" s="53"/>
      <c r="Y37" s="53"/>
    </row>
    <row r="38" spans="1:25" s="54" customFormat="1" ht="14.4" x14ac:dyDescent="0.3">
      <c r="A38" s="170"/>
      <c r="B38" s="70"/>
      <c r="C38" s="203"/>
      <c r="D38" s="203"/>
      <c r="E38" s="315"/>
      <c r="F38" s="315"/>
      <c r="G38" s="319"/>
      <c r="H38" s="204"/>
      <c r="I38" s="203"/>
      <c r="J38" s="309"/>
      <c r="K38" s="203"/>
      <c r="L38" s="205">
        <f>SUM(L34:L37)</f>
        <v>0</v>
      </c>
      <c r="M38" s="205">
        <f>SUM(M34:M37)</f>
        <v>0</v>
      </c>
      <c r="N38" s="205">
        <f>SUM(N34:N37)</f>
        <v>0</v>
      </c>
      <c r="O38" s="205">
        <f>SUM(O34:O37)</f>
        <v>0</v>
      </c>
      <c r="P38" s="5"/>
      <c r="Q38" s="5"/>
      <c r="R38" s="53"/>
      <c r="S38" s="53"/>
      <c r="T38" s="53"/>
      <c r="U38" s="53"/>
      <c r="V38" s="53"/>
      <c r="W38" s="53"/>
      <c r="X38" s="53"/>
      <c r="Y38" s="53"/>
    </row>
    <row r="39" spans="1:25" s="54" customFormat="1" ht="14.4" x14ac:dyDescent="0.3">
      <c r="A39" s="170">
        <v>4005</v>
      </c>
      <c r="B39" s="71" t="s">
        <v>38</v>
      </c>
      <c r="C39" s="203"/>
      <c r="D39" s="203"/>
      <c r="E39" s="316"/>
      <c r="F39" s="316"/>
      <c r="G39" s="319"/>
      <c r="H39" s="204"/>
      <c r="I39" s="203"/>
      <c r="J39" s="311"/>
      <c r="K39" s="203"/>
      <c r="L39" s="203"/>
      <c r="M39" s="203"/>
      <c r="N39" s="203"/>
      <c r="O39" s="244"/>
      <c r="P39" s="5"/>
      <c r="Q39" s="5"/>
      <c r="R39" s="53"/>
      <c r="S39" s="53"/>
      <c r="T39" s="53"/>
      <c r="U39" s="53"/>
      <c r="V39" s="53"/>
      <c r="W39" s="53"/>
      <c r="X39" s="53"/>
      <c r="Y39" s="53"/>
    </row>
    <row r="40" spans="1:25" s="54" customFormat="1" ht="14.4" x14ac:dyDescent="0.3">
      <c r="A40" s="170"/>
      <c r="B40" s="70"/>
      <c r="C40" s="201"/>
      <c r="D40" s="247"/>
      <c r="E40" s="201"/>
      <c r="F40" s="201"/>
      <c r="G40" s="320"/>
      <c r="H40" s="199"/>
      <c r="I40" s="247"/>
      <c r="J40" s="247"/>
      <c r="K40" s="247"/>
      <c r="L40" s="247"/>
      <c r="M40" s="247"/>
      <c r="N40" s="247"/>
      <c r="O40" s="202">
        <f>SUM(L40:N40)</f>
        <v>0</v>
      </c>
      <c r="P40" s="5"/>
      <c r="Q40" s="5"/>
      <c r="R40" s="53"/>
      <c r="S40" s="53"/>
      <c r="T40" s="53"/>
      <c r="U40" s="53"/>
      <c r="V40" s="53"/>
      <c r="W40" s="53"/>
      <c r="X40" s="53"/>
      <c r="Y40" s="53"/>
    </row>
    <row r="41" spans="1:25" s="54" customFormat="1" ht="14.4" x14ac:dyDescent="0.3">
      <c r="A41" s="170"/>
      <c r="B41" s="70"/>
      <c r="C41" s="201"/>
      <c r="D41" s="247"/>
      <c r="E41" s="201"/>
      <c r="F41" s="201"/>
      <c r="G41" s="320"/>
      <c r="H41" s="199"/>
      <c r="I41" s="247"/>
      <c r="J41" s="247"/>
      <c r="K41" s="247"/>
      <c r="L41" s="247"/>
      <c r="M41" s="247"/>
      <c r="N41" s="247"/>
      <c r="O41" s="202">
        <f t="shared" ref="O41:O43" si="4">SUM(L41:N41)</f>
        <v>0</v>
      </c>
      <c r="P41" s="5"/>
      <c r="Q41" s="5"/>
      <c r="R41" s="53"/>
      <c r="S41" s="53"/>
      <c r="T41" s="53"/>
      <c r="U41" s="53"/>
      <c r="V41" s="53"/>
      <c r="W41" s="53"/>
      <c r="X41" s="53"/>
      <c r="Y41" s="53"/>
    </row>
    <row r="42" spans="1:25" s="54" customFormat="1" ht="14.4" x14ac:dyDescent="0.3">
      <c r="A42" s="170"/>
      <c r="B42" s="70"/>
      <c r="C42" s="201"/>
      <c r="D42" s="247"/>
      <c r="E42" s="201"/>
      <c r="F42" s="201"/>
      <c r="G42" s="320"/>
      <c r="H42" s="199"/>
      <c r="I42" s="247"/>
      <c r="J42" s="247"/>
      <c r="K42" s="247"/>
      <c r="L42" s="247"/>
      <c r="M42" s="247"/>
      <c r="N42" s="247"/>
      <c r="O42" s="202">
        <f t="shared" si="4"/>
        <v>0</v>
      </c>
      <c r="P42" s="5"/>
      <c r="Q42" s="5"/>
      <c r="R42" s="53"/>
      <c r="S42" s="53"/>
      <c r="T42" s="53"/>
      <c r="U42" s="53"/>
      <c r="V42" s="53"/>
      <c r="W42" s="53"/>
      <c r="X42" s="53"/>
      <c r="Y42" s="53"/>
    </row>
    <row r="43" spans="1:25" s="54" customFormat="1" ht="14.4" x14ac:dyDescent="0.3">
      <c r="A43" s="170"/>
      <c r="B43" s="70"/>
      <c r="C43" s="201"/>
      <c r="D43" s="247"/>
      <c r="E43" s="201"/>
      <c r="F43" s="201"/>
      <c r="G43" s="320"/>
      <c r="H43" s="199"/>
      <c r="I43" s="247"/>
      <c r="J43" s="247"/>
      <c r="K43" s="247"/>
      <c r="L43" s="247"/>
      <c r="M43" s="247"/>
      <c r="N43" s="247"/>
      <c r="O43" s="202">
        <f t="shared" si="4"/>
        <v>0</v>
      </c>
      <c r="P43" s="5"/>
      <c r="Q43" s="5"/>
      <c r="R43" s="53"/>
      <c r="S43" s="53"/>
      <c r="T43" s="53"/>
      <c r="U43" s="53"/>
      <c r="V43" s="53"/>
      <c r="W43" s="53"/>
      <c r="X43" s="53"/>
      <c r="Y43" s="53"/>
    </row>
    <row r="44" spans="1:25" s="54" customFormat="1" ht="14.4" x14ac:dyDescent="0.3">
      <c r="A44" s="170"/>
      <c r="B44" s="70"/>
      <c r="C44" s="203"/>
      <c r="D44" s="203"/>
      <c r="E44" s="315"/>
      <c r="F44" s="315"/>
      <c r="G44" s="319"/>
      <c r="H44" s="204"/>
      <c r="I44" s="203"/>
      <c r="J44" s="309"/>
      <c r="K44" s="203"/>
      <c r="L44" s="205">
        <f>SUM(L40:L43)</f>
        <v>0</v>
      </c>
      <c r="M44" s="205">
        <f>SUM(M40:M43)</f>
        <v>0</v>
      </c>
      <c r="N44" s="205">
        <f>SUM(N40:N43)</f>
        <v>0</v>
      </c>
      <c r="O44" s="205">
        <f>SUM(O40:O43)</f>
        <v>0</v>
      </c>
      <c r="P44" s="5"/>
      <c r="Q44" s="5"/>
      <c r="R44" s="53"/>
      <c r="S44" s="53"/>
      <c r="T44" s="53"/>
      <c r="U44" s="53"/>
      <c r="V44" s="53"/>
      <c r="W44" s="53"/>
      <c r="X44" s="53"/>
      <c r="Y44" s="53"/>
    </row>
    <row r="45" spans="1:25" s="54" customFormat="1" ht="14.4" x14ac:dyDescent="0.3">
      <c r="A45" s="170">
        <v>4006</v>
      </c>
      <c r="B45" s="71" t="s">
        <v>41</v>
      </c>
      <c r="C45" s="203"/>
      <c r="D45" s="203"/>
      <c r="E45" s="316"/>
      <c r="F45" s="316"/>
      <c r="G45" s="319"/>
      <c r="H45" s="204"/>
      <c r="I45" s="203"/>
      <c r="J45" s="311"/>
      <c r="K45" s="203"/>
      <c r="L45" s="203"/>
      <c r="M45" s="203"/>
      <c r="N45" s="203"/>
      <c r="O45" s="244"/>
      <c r="P45" s="5"/>
      <c r="Q45" s="5"/>
      <c r="R45" s="53"/>
      <c r="S45" s="53"/>
      <c r="T45" s="53"/>
      <c r="U45" s="53"/>
      <c r="V45" s="53"/>
      <c r="W45" s="53"/>
      <c r="X45" s="53"/>
      <c r="Y45" s="53"/>
    </row>
    <row r="46" spans="1:25" s="54" customFormat="1" ht="14.4" x14ac:dyDescent="0.3">
      <c r="A46" s="170"/>
      <c r="B46" s="70"/>
      <c r="C46" s="201"/>
      <c r="D46" s="247"/>
      <c r="E46" s="201"/>
      <c r="F46" s="201"/>
      <c r="G46" s="320"/>
      <c r="H46" s="199"/>
      <c r="I46" s="247"/>
      <c r="J46" s="247"/>
      <c r="K46" s="247"/>
      <c r="L46" s="247"/>
      <c r="M46" s="247"/>
      <c r="N46" s="247"/>
      <c r="O46" s="202">
        <f>SUM(L46:N46)</f>
        <v>0</v>
      </c>
      <c r="P46" s="5"/>
      <c r="Q46" s="5"/>
      <c r="R46" s="53"/>
      <c r="S46" s="53"/>
      <c r="T46" s="53"/>
      <c r="U46" s="53"/>
      <c r="V46" s="53"/>
      <c r="W46" s="53"/>
      <c r="X46" s="53"/>
      <c r="Y46" s="53"/>
    </row>
    <row r="47" spans="1:25" s="54" customFormat="1" ht="14.4" x14ac:dyDescent="0.3">
      <c r="A47" s="170"/>
      <c r="B47" s="70"/>
      <c r="C47" s="201"/>
      <c r="D47" s="247"/>
      <c r="E47" s="201"/>
      <c r="F47" s="201"/>
      <c r="G47" s="320"/>
      <c r="H47" s="199"/>
      <c r="I47" s="247"/>
      <c r="J47" s="247"/>
      <c r="K47" s="247"/>
      <c r="L47" s="247"/>
      <c r="M47" s="247"/>
      <c r="N47" s="247"/>
      <c r="O47" s="202">
        <f t="shared" ref="O47:O49" si="5">SUM(L47:N47)</f>
        <v>0</v>
      </c>
      <c r="P47" s="5"/>
      <c r="Q47" s="5"/>
      <c r="R47" s="53"/>
      <c r="S47" s="53"/>
      <c r="T47" s="53"/>
      <c r="U47" s="53"/>
      <c r="V47" s="53"/>
      <c r="W47" s="53"/>
      <c r="X47" s="53"/>
      <c r="Y47" s="53"/>
    </row>
    <row r="48" spans="1:25" s="54" customFormat="1" ht="14.4" x14ac:dyDescent="0.3">
      <c r="A48" s="170"/>
      <c r="B48" s="70"/>
      <c r="C48" s="201"/>
      <c r="D48" s="247"/>
      <c r="E48" s="201"/>
      <c r="F48" s="201"/>
      <c r="G48" s="320"/>
      <c r="H48" s="199"/>
      <c r="I48" s="247"/>
      <c r="J48" s="247"/>
      <c r="K48" s="247"/>
      <c r="L48" s="247"/>
      <c r="M48" s="247"/>
      <c r="N48" s="247"/>
      <c r="O48" s="202">
        <f t="shared" si="5"/>
        <v>0</v>
      </c>
      <c r="P48" s="5"/>
      <c r="Q48" s="5"/>
      <c r="R48" s="53"/>
      <c r="S48" s="53"/>
      <c r="T48" s="53"/>
      <c r="U48" s="53"/>
      <c r="V48" s="53"/>
      <c r="W48" s="53"/>
      <c r="X48" s="53"/>
      <c r="Y48" s="53"/>
    </row>
    <row r="49" spans="1:25" s="54" customFormat="1" ht="14.4" x14ac:dyDescent="0.3">
      <c r="A49" s="170"/>
      <c r="B49" s="70"/>
      <c r="C49" s="201"/>
      <c r="D49" s="247"/>
      <c r="E49" s="201"/>
      <c r="F49" s="201"/>
      <c r="G49" s="320"/>
      <c r="H49" s="199"/>
      <c r="I49" s="247"/>
      <c r="J49" s="247"/>
      <c r="K49" s="247"/>
      <c r="L49" s="247"/>
      <c r="M49" s="247"/>
      <c r="N49" s="247"/>
      <c r="O49" s="202">
        <f t="shared" si="5"/>
        <v>0</v>
      </c>
      <c r="P49" s="5"/>
      <c r="Q49" s="5"/>
      <c r="R49" s="53"/>
      <c r="S49" s="53"/>
      <c r="T49" s="53"/>
      <c r="U49" s="53"/>
      <c r="V49" s="53"/>
      <c r="W49" s="53"/>
      <c r="X49" s="53"/>
      <c r="Y49" s="53"/>
    </row>
    <row r="50" spans="1:25" s="54" customFormat="1" ht="14.4" x14ac:dyDescent="0.3">
      <c r="A50" s="170"/>
      <c r="B50" s="70"/>
      <c r="C50" s="203"/>
      <c r="D50" s="203"/>
      <c r="E50" s="315"/>
      <c r="F50" s="315"/>
      <c r="G50" s="319"/>
      <c r="H50" s="204"/>
      <c r="I50" s="203"/>
      <c r="J50" s="309"/>
      <c r="K50" s="203"/>
      <c r="L50" s="205">
        <f>SUM(L46:L49)</f>
        <v>0</v>
      </c>
      <c r="M50" s="205">
        <f>SUM(M46:M49)</f>
        <v>0</v>
      </c>
      <c r="N50" s="205">
        <f>SUM(N46:N49)</f>
        <v>0</v>
      </c>
      <c r="O50" s="205">
        <f>SUM(O46:O49)</f>
        <v>0</v>
      </c>
      <c r="P50" s="5"/>
      <c r="Q50" s="5"/>
      <c r="R50" s="53"/>
      <c r="S50" s="53"/>
      <c r="T50" s="53"/>
      <c r="U50" s="53"/>
      <c r="V50" s="53"/>
      <c r="W50" s="53"/>
      <c r="X50" s="53"/>
      <c r="Y50" s="53"/>
    </row>
    <row r="51" spans="1:25" s="54" customFormat="1" ht="14.4" x14ac:dyDescent="0.3">
      <c r="A51" s="170">
        <v>4007</v>
      </c>
      <c r="B51" s="71" t="s">
        <v>46</v>
      </c>
      <c r="C51" s="203"/>
      <c r="D51" s="203"/>
      <c r="E51" s="316"/>
      <c r="F51" s="316"/>
      <c r="G51" s="319"/>
      <c r="H51" s="204"/>
      <c r="I51" s="203"/>
      <c r="J51" s="311"/>
      <c r="K51" s="203"/>
      <c r="L51" s="203"/>
      <c r="M51" s="203"/>
      <c r="N51" s="203"/>
      <c r="O51" s="244"/>
      <c r="P51" s="5"/>
      <c r="Q51" s="5"/>
      <c r="R51" s="53"/>
      <c r="S51" s="53"/>
      <c r="T51" s="53"/>
      <c r="U51" s="53"/>
      <c r="V51" s="53"/>
      <c r="W51" s="53"/>
      <c r="X51" s="53"/>
      <c r="Y51" s="53"/>
    </row>
    <row r="52" spans="1:25" s="54" customFormat="1" ht="14.4" x14ac:dyDescent="0.3">
      <c r="A52" s="170"/>
      <c r="B52" s="70"/>
      <c r="C52" s="201"/>
      <c r="D52" s="247"/>
      <c r="E52" s="201"/>
      <c r="F52" s="201"/>
      <c r="G52" s="320"/>
      <c r="H52" s="199"/>
      <c r="I52" s="247"/>
      <c r="J52" s="247"/>
      <c r="K52" s="247"/>
      <c r="L52" s="247"/>
      <c r="M52" s="247"/>
      <c r="N52" s="247"/>
      <c r="O52" s="202">
        <f>SUM(L52:N52)</f>
        <v>0</v>
      </c>
      <c r="P52" s="5"/>
      <c r="Q52" s="5"/>
      <c r="R52" s="53"/>
      <c r="S52" s="53"/>
      <c r="T52" s="53"/>
      <c r="U52" s="53"/>
      <c r="V52" s="53"/>
      <c r="W52" s="53"/>
      <c r="X52" s="53"/>
      <c r="Y52" s="53"/>
    </row>
    <row r="53" spans="1:25" s="54" customFormat="1" ht="14.4" x14ac:dyDescent="0.3">
      <c r="A53" s="170"/>
      <c r="B53" s="70"/>
      <c r="C53" s="201"/>
      <c r="D53" s="247"/>
      <c r="E53" s="201"/>
      <c r="F53" s="201"/>
      <c r="G53" s="320"/>
      <c r="H53" s="199"/>
      <c r="I53" s="247"/>
      <c r="J53" s="247"/>
      <c r="K53" s="247"/>
      <c r="L53" s="247"/>
      <c r="M53" s="247"/>
      <c r="N53" s="247"/>
      <c r="O53" s="202">
        <f t="shared" ref="O53:O55" si="6">SUM(L53:N53)</f>
        <v>0</v>
      </c>
      <c r="P53" s="5"/>
      <c r="Q53" s="5"/>
      <c r="R53" s="53"/>
      <c r="S53" s="53"/>
      <c r="T53" s="53"/>
      <c r="U53" s="53"/>
      <c r="V53" s="53"/>
      <c r="W53" s="53"/>
      <c r="X53" s="53"/>
      <c r="Y53" s="53"/>
    </row>
    <row r="54" spans="1:25" s="54" customFormat="1" ht="14.4" x14ac:dyDescent="0.3">
      <c r="A54" s="170"/>
      <c r="B54" s="70"/>
      <c r="C54" s="201"/>
      <c r="D54" s="247"/>
      <c r="E54" s="201"/>
      <c r="F54" s="201"/>
      <c r="G54" s="320"/>
      <c r="H54" s="199"/>
      <c r="I54" s="247"/>
      <c r="J54" s="247"/>
      <c r="K54" s="247"/>
      <c r="L54" s="247"/>
      <c r="M54" s="247"/>
      <c r="N54" s="247"/>
      <c r="O54" s="202">
        <f t="shared" si="6"/>
        <v>0</v>
      </c>
      <c r="P54" s="5"/>
      <c r="Q54" s="5"/>
      <c r="R54" s="53"/>
      <c r="S54" s="53"/>
      <c r="T54" s="53"/>
      <c r="U54" s="53"/>
      <c r="V54" s="53"/>
      <c r="W54" s="53"/>
      <c r="X54" s="53"/>
      <c r="Y54" s="53"/>
    </row>
    <row r="55" spans="1:25" s="54" customFormat="1" ht="14.4" x14ac:dyDescent="0.3">
      <c r="A55" s="170"/>
      <c r="B55" s="70"/>
      <c r="C55" s="201"/>
      <c r="D55" s="247"/>
      <c r="E55" s="201"/>
      <c r="F55" s="201"/>
      <c r="G55" s="320"/>
      <c r="H55" s="199"/>
      <c r="I55" s="247"/>
      <c r="J55" s="247"/>
      <c r="K55" s="247"/>
      <c r="L55" s="247"/>
      <c r="M55" s="247"/>
      <c r="N55" s="247"/>
      <c r="O55" s="202">
        <f t="shared" si="6"/>
        <v>0</v>
      </c>
      <c r="P55" s="5"/>
      <c r="Q55" s="5"/>
      <c r="R55" s="53"/>
      <c r="S55" s="53"/>
      <c r="T55" s="53"/>
      <c r="U55" s="53"/>
      <c r="V55" s="53"/>
      <c r="W55" s="53"/>
      <c r="X55" s="53"/>
      <c r="Y55" s="53"/>
    </row>
    <row r="56" spans="1:25" s="54" customFormat="1" ht="14.4" x14ac:dyDescent="0.3">
      <c r="A56" s="170"/>
      <c r="B56" s="70"/>
      <c r="C56" s="203"/>
      <c r="D56" s="203"/>
      <c r="E56" s="315"/>
      <c r="F56" s="315"/>
      <c r="G56" s="319"/>
      <c r="H56" s="204"/>
      <c r="I56" s="203"/>
      <c r="J56" s="309"/>
      <c r="K56" s="203"/>
      <c r="L56" s="205">
        <f>SUM(L52:L55)</f>
        <v>0</v>
      </c>
      <c r="M56" s="205">
        <f>SUM(M52:M55)</f>
        <v>0</v>
      </c>
      <c r="N56" s="205">
        <f>SUM(N52:N55)</f>
        <v>0</v>
      </c>
      <c r="O56" s="205">
        <f>SUM(O52:O55)</f>
        <v>0</v>
      </c>
      <c r="P56" s="5"/>
      <c r="Q56" s="5"/>
      <c r="R56" s="53"/>
      <c r="S56" s="53"/>
      <c r="T56" s="53"/>
      <c r="U56" s="53"/>
      <c r="V56" s="53"/>
      <c r="W56" s="53"/>
      <c r="X56" s="53"/>
      <c r="Y56" s="53"/>
    </row>
    <row r="57" spans="1:25" s="54" customFormat="1" ht="14.4" x14ac:dyDescent="0.3">
      <c r="A57" s="170">
        <v>4008</v>
      </c>
      <c r="B57" s="71" t="s">
        <v>352</v>
      </c>
      <c r="C57" s="203"/>
      <c r="D57" s="203"/>
      <c r="E57" s="316"/>
      <c r="F57" s="316"/>
      <c r="G57" s="319"/>
      <c r="H57" s="204"/>
      <c r="I57" s="203"/>
      <c r="J57" s="311"/>
      <c r="K57" s="203"/>
      <c r="L57" s="203"/>
      <c r="M57" s="203"/>
      <c r="N57" s="203"/>
      <c r="O57" s="244"/>
      <c r="P57" s="5"/>
      <c r="Q57" s="5"/>
      <c r="R57" s="53"/>
      <c r="S57" s="53"/>
      <c r="T57" s="53"/>
      <c r="U57" s="53"/>
      <c r="V57" s="53"/>
      <c r="W57" s="53"/>
      <c r="X57" s="53"/>
      <c r="Y57" s="53"/>
    </row>
    <row r="58" spans="1:25" s="54" customFormat="1" ht="14.4" x14ac:dyDescent="0.3">
      <c r="A58" s="170"/>
      <c r="B58" s="70"/>
      <c r="C58" s="201"/>
      <c r="D58" s="247"/>
      <c r="E58" s="201"/>
      <c r="F58" s="201"/>
      <c r="G58" s="320"/>
      <c r="H58" s="199"/>
      <c r="I58" s="247"/>
      <c r="J58" s="247"/>
      <c r="K58" s="247"/>
      <c r="L58" s="247"/>
      <c r="M58" s="247"/>
      <c r="N58" s="247"/>
      <c r="O58" s="202">
        <f>SUM(L58:N58)</f>
        <v>0</v>
      </c>
      <c r="P58" s="5"/>
      <c r="Q58" s="5"/>
      <c r="R58" s="53"/>
      <c r="S58" s="53"/>
      <c r="T58" s="53"/>
      <c r="U58" s="53"/>
      <c r="V58" s="53"/>
      <c r="W58" s="53"/>
      <c r="X58" s="53"/>
      <c r="Y58" s="53"/>
    </row>
    <row r="59" spans="1:25" s="54" customFormat="1" ht="14.4" x14ac:dyDescent="0.3">
      <c r="A59" s="170"/>
      <c r="B59" s="70"/>
      <c r="C59" s="201"/>
      <c r="D59" s="247"/>
      <c r="E59" s="201"/>
      <c r="F59" s="201"/>
      <c r="G59" s="320"/>
      <c r="H59" s="199"/>
      <c r="I59" s="247"/>
      <c r="J59" s="247"/>
      <c r="K59" s="247"/>
      <c r="L59" s="247"/>
      <c r="M59" s="247"/>
      <c r="N59" s="247"/>
      <c r="O59" s="202">
        <f t="shared" ref="O59:O61" si="7">SUM(L59:N59)</f>
        <v>0</v>
      </c>
      <c r="P59" s="5"/>
      <c r="Q59" s="5"/>
      <c r="R59" s="53"/>
      <c r="S59" s="53"/>
      <c r="T59" s="53"/>
      <c r="U59" s="53"/>
      <c r="V59" s="53"/>
      <c r="W59" s="53"/>
      <c r="X59" s="53"/>
      <c r="Y59" s="53"/>
    </row>
    <row r="60" spans="1:25" s="54" customFormat="1" ht="14.4" x14ac:dyDescent="0.3">
      <c r="A60" s="170"/>
      <c r="B60" s="70"/>
      <c r="C60" s="201"/>
      <c r="D60" s="247"/>
      <c r="E60" s="201"/>
      <c r="F60" s="201"/>
      <c r="G60" s="320"/>
      <c r="H60" s="199"/>
      <c r="I60" s="247"/>
      <c r="J60" s="247"/>
      <c r="K60" s="247"/>
      <c r="L60" s="247"/>
      <c r="M60" s="247"/>
      <c r="N60" s="247"/>
      <c r="O60" s="202">
        <f t="shared" si="7"/>
        <v>0</v>
      </c>
      <c r="P60" s="5"/>
      <c r="Q60" s="5"/>
      <c r="R60" s="53"/>
      <c r="S60" s="53"/>
      <c r="T60" s="53"/>
      <c r="U60" s="53"/>
      <c r="V60" s="53"/>
      <c r="W60" s="53"/>
      <c r="X60" s="53"/>
      <c r="Y60" s="53"/>
    </row>
    <row r="61" spans="1:25" s="54" customFormat="1" ht="14.4" x14ac:dyDescent="0.3">
      <c r="A61" s="170"/>
      <c r="B61" s="70"/>
      <c r="C61" s="201"/>
      <c r="D61" s="247"/>
      <c r="E61" s="201"/>
      <c r="F61" s="201"/>
      <c r="G61" s="320"/>
      <c r="H61" s="199"/>
      <c r="I61" s="247"/>
      <c r="J61" s="247"/>
      <c r="K61" s="247"/>
      <c r="L61" s="247"/>
      <c r="M61" s="247"/>
      <c r="N61" s="247"/>
      <c r="O61" s="202">
        <f t="shared" si="7"/>
        <v>0</v>
      </c>
      <c r="P61" s="5"/>
      <c r="Q61" s="5"/>
      <c r="R61" s="53"/>
      <c r="S61" s="53"/>
      <c r="T61" s="53"/>
      <c r="U61" s="53"/>
      <c r="V61" s="53"/>
      <c r="W61" s="53"/>
      <c r="X61" s="53"/>
      <c r="Y61" s="53"/>
    </row>
    <row r="62" spans="1:25" s="54" customFormat="1" ht="14.4" x14ac:dyDescent="0.3">
      <c r="A62" s="170"/>
      <c r="B62" s="70"/>
      <c r="C62" s="203"/>
      <c r="D62" s="203"/>
      <c r="E62" s="315"/>
      <c r="F62" s="315"/>
      <c r="G62" s="319"/>
      <c r="H62" s="204"/>
      <c r="I62" s="203"/>
      <c r="J62" s="309"/>
      <c r="K62" s="203"/>
      <c r="L62" s="205">
        <f>SUM(L58:L61)</f>
        <v>0</v>
      </c>
      <c r="M62" s="205">
        <f>SUM(M58:M61)</f>
        <v>0</v>
      </c>
      <c r="N62" s="205">
        <f>SUM(N58:N61)</f>
        <v>0</v>
      </c>
      <c r="O62" s="205">
        <f>SUM(O58:O61)</f>
        <v>0</v>
      </c>
      <c r="P62" s="5"/>
      <c r="Q62" s="5"/>
      <c r="R62" s="53"/>
      <c r="S62" s="53"/>
      <c r="T62" s="53"/>
      <c r="U62" s="53"/>
      <c r="V62" s="53"/>
      <c r="W62" s="53"/>
      <c r="X62" s="53"/>
      <c r="Y62" s="53"/>
    </row>
    <row r="63" spans="1:25" s="54" customFormat="1" ht="14.4" x14ac:dyDescent="0.3">
      <c r="A63" s="170">
        <v>4009</v>
      </c>
      <c r="B63" s="71" t="s">
        <v>353</v>
      </c>
      <c r="C63" s="203"/>
      <c r="D63" s="203"/>
      <c r="E63" s="316"/>
      <c r="F63" s="316"/>
      <c r="G63" s="319"/>
      <c r="H63" s="204"/>
      <c r="I63" s="203"/>
      <c r="J63" s="311"/>
      <c r="K63" s="203"/>
      <c r="L63" s="203"/>
      <c r="M63" s="203"/>
      <c r="N63" s="203"/>
      <c r="O63" s="244"/>
      <c r="P63" s="5"/>
      <c r="Q63" s="5"/>
      <c r="R63" s="53"/>
      <c r="S63" s="53"/>
      <c r="T63" s="53"/>
      <c r="U63" s="53"/>
      <c r="V63" s="53"/>
      <c r="W63" s="53"/>
      <c r="X63" s="53"/>
      <c r="Y63" s="53"/>
    </row>
    <row r="64" spans="1:25" s="54" customFormat="1" ht="14.4" x14ac:dyDescent="0.3">
      <c r="A64" s="170"/>
      <c r="B64" s="70"/>
      <c r="C64" s="201"/>
      <c r="D64" s="247"/>
      <c r="E64" s="201"/>
      <c r="F64" s="201"/>
      <c r="G64" s="320"/>
      <c r="H64" s="199"/>
      <c r="I64" s="247"/>
      <c r="J64" s="247"/>
      <c r="K64" s="247"/>
      <c r="L64" s="247"/>
      <c r="M64" s="247"/>
      <c r="N64" s="247"/>
      <c r="O64" s="202">
        <f>SUM(L64:N64)</f>
        <v>0</v>
      </c>
      <c r="P64" s="5"/>
      <c r="Q64" s="5"/>
      <c r="R64" s="53"/>
      <c r="S64" s="53"/>
      <c r="T64" s="53"/>
      <c r="U64" s="53"/>
      <c r="V64" s="53"/>
      <c r="W64" s="53"/>
      <c r="X64" s="53"/>
      <c r="Y64" s="53"/>
    </row>
    <row r="65" spans="1:25" s="54" customFormat="1" ht="14.4" x14ac:dyDescent="0.3">
      <c r="A65" s="170"/>
      <c r="B65" s="70"/>
      <c r="C65" s="201"/>
      <c r="D65" s="247"/>
      <c r="E65" s="201"/>
      <c r="F65" s="201"/>
      <c r="G65" s="320"/>
      <c r="H65" s="199"/>
      <c r="I65" s="247"/>
      <c r="J65" s="247"/>
      <c r="K65" s="247"/>
      <c r="L65" s="247"/>
      <c r="M65" s="247"/>
      <c r="N65" s="247"/>
      <c r="O65" s="202">
        <f t="shared" ref="O65:O67" si="8">SUM(L65:N65)</f>
        <v>0</v>
      </c>
      <c r="P65" s="5"/>
      <c r="Q65" s="5"/>
      <c r="R65" s="53"/>
      <c r="S65" s="53"/>
      <c r="T65" s="53"/>
      <c r="U65" s="53"/>
      <c r="V65" s="53"/>
      <c r="W65" s="53"/>
      <c r="X65" s="53"/>
      <c r="Y65" s="53"/>
    </row>
    <row r="66" spans="1:25" s="54" customFormat="1" ht="14.4" x14ac:dyDescent="0.3">
      <c r="A66" s="170"/>
      <c r="B66" s="70"/>
      <c r="C66" s="201"/>
      <c r="D66" s="247"/>
      <c r="E66" s="201"/>
      <c r="F66" s="201"/>
      <c r="G66" s="320"/>
      <c r="H66" s="199"/>
      <c r="I66" s="247"/>
      <c r="J66" s="247"/>
      <c r="K66" s="247"/>
      <c r="L66" s="247"/>
      <c r="M66" s="247"/>
      <c r="N66" s="247"/>
      <c r="O66" s="202">
        <f t="shared" si="8"/>
        <v>0</v>
      </c>
      <c r="P66" s="5"/>
      <c r="Q66" s="5"/>
      <c r="R66" s="53"/>
      <c r="S66" s="53"/>
      <c r="T66" s="53"/>
      <c r="U66" s="53"/>
      <c r="V66" s="53"/>
      <c r="W66" s="53"/>
      <c r="X66" s="53"/>
      <c r="Y66" s="53"/>
    </row>
    <row r="67" spans="1:25" s="54" customFormat="1" ht="14.4" x14ac:dyDescent="0.3">
      <c r="A67" s="170"/>
      <c r="B67" s="70"/>
      <c r="C67" s="201"/>
      <c r="D67" s="247"/>
      <c r="E67" s="201"/>
      <c r="F67" s="201"/>
      <c r="G67" s="320"/>
      <c r="H67" s="199"/>
      <c r="I67" s="247"/>
      <c r="J67" s="247"/>
      <c r="K67" s="247"/>
      <c r="L67" s="247"/>
      <c r="M67" s="247"/>
      <c r="N67" s="247"/>
      <c r="O67" s="202">
        <f t="shared" si="8"/>
        <v>0</v>
      </c>
      <c r="P67" s="5"/>
      <c r="Q67" s="5"/>
      <c r="R67" s="53"/>
      <c r="S67" s="53"/>
      <c r="T67" s="53"/>
      <c r="U67" s="53"/>
      <c r="V67" s="53"/>
      <c r="W67" s="53"/>
      <c r="X67" s="53"/>
      <c r="Y67" s="53"/>
    </row>
    <row r="68" spans="1:25" s="54" customFormat="1" ht="14.4" x14ac:dyDescent="0.3">
      <c r="A68" s="170"/>
      <c r="B68" s="70"/>
      <c r="C68" s="203"/>
      <c r="D68" s="203"/>
      <c r="E68" s="315"/>
      <c r="F68" s="315"/>
      <c r="G68" s="319"/>
      <c r="H68" s="204"/>
      <c r="I68" s="203"/>
      <c r="J68" s="309"/>
      <c r="K68" s="203"/>
      <c r="L68" s="205">
        <f>SUM(L64:L67)</f>
        <v>0</v>
      </c>
      <c r="M68" s="205">
        <f>SUM(M64:M67)</f>
        <v>0</v>
      </c>
      <c r="N68" s="205">
        <f>SUM(N64:N67)</f>
        <v>0</v>
      </c>
      <c r="O68" s="205">
        <f>SUM(O64:O67)</f>
        <v>0</v>
      </c>
      <c r="P68" s="5"/>
      <c r="Q68" s="5"/>
      <c r="R68" s="53"/>
      <c r="S68" s="53"/>
      <c r="T68" s="53"/>
      <c r="U68" s="53"/>
      <c r="V68" s="53"/>
      <c r="W68" s="53"/>
      <c r="X68" s="53"/>
      <c r="Y68" s="53"/>
    </row>
    <row r="69" spans="1:25" s="54" customFormat="1" ht="14.4" x14ac:dyDescent="0.3">
      <c r="A69" s="170"/>
      <c r="B69" s="70"/>
      <c r="C69" s="203"/>
      <c r="D69" s="203"/>
      <c r="E69" s="317"/>
      <c r="F69" s="317"/>
      <c r="G69" s="319"/>
      <c r="H69" s="204"/>
      <c r="I69" s="203"/>
      <c r="J69" s="308"/>
      <c r="K69" s="203"/>
      <c r="L69" s="203"/>
      <c r="M69" s="203"/>
      <c r="N69" s="203"/>
      <c r="O69" s="244"/>
      <c r="P69" s="5"/>
      <c r="Q69" s="5"/>
      <c r="R69" s="53"/>
      <c r="S69" s="53"/>
      <c r="T69" s="53"/>
      <c r="U69" s="53"/>
      <c r="V69" s="53"/>
      <c r="W69" s="53"/>
      <c r="X69" s="53"/>
      <c r="Y69" s="53"/>
    </row>
    <row r="70" spans="1:25" s="54" customFormat="1" ht="14.4" x14ac:dyDescent="0.3">
      <c r="A70" s="170">
        <v>4010</v>
      </c>
      <c r="B70" s="71" t="s">
        <v>96</v>
      </c>
      <c r="C70" s="203"/>
      <c r="D70" s="203"/>
      <c r="E70" s="316"/>
      <c r="F70" s="316"/>
      <c r="G70" s="319"/>
      <c r="H70" s="204"/>
      <c r="I70" s="203"/>
      <c r="J70" s="311"/>
      <c r="K70" s="203"/>
      <c r="L70" s="203"/>
      <c r="M70" s="203"/>
      <c r="N70" s="203"/>
      <c r="O70" s="244"/>
      <c r="P70" s="5"/>
      <c r="Q70" s="5"/>
      <c r="R70" s="53"/>
      <c r="S70" s="53"/>
      <c r="T70" s="53"/>
      <c r="U70" s="53"/>
      <c r="V70" s="53"/>
      <c r="W70" s="53"/>
      <c r="X70" s="53"/>
      <c r="Y70" s="53"/>
    </row>
    <row r="71" spans="1:25" s="54" customFormat="1" ht="14.4" x14ac:dyDescent="0.3">
      <c r="A71" s="170"/>
      <c r="B71" s="70"/>
      <c r="C71" s="201"/>
      <c r="D71" s="247"/>
      <c r="E71" s="201"/>
      <c r="F71" s="201"/>
      <c r="G71" s="320"/>
      <c r="H71" s="199"/>
      <c r="I71" s="247"/>
      <c r="J71" s="247"/>
      <c r="K71" s="247"/>
      <c r="L71" s="247"/>
      <c r="M71" s="247"/>
      <c r="N71" s="247"/>
      <c r="O71" s="202">
        <f>SUM(L71:N71)</f>
        <v>0</v>
      </c>
      <c r="P71" s="5"/>
      <c r="Q71" s="5"/>
      <c r="R71" s="53"/>
      <c r="S71" s="53"/>
      <c r="T71" s="53"/>
      <c r="U71" s="53"/>
      <c r="V71" s="53"/>
      <c r="W71" s="53"/>
      <c r="X71" s="53"/>
      <c r="Y71" s="53"/>
    </row>
    <row r="72" spans="1:25" s="54" customFormat="1" ht="14.4" x14ac:dyDescent="0.3">
      <c r="A72" s="170"/>
      <c r="B72" s="70"/>
      <c r="C72" s="201"/>
      <c r="D72" s="247"/>
      <c r="E72" s="201"/>
      <c r="F72" s="201"/>
      <c r="G72" s="320"/>
      <c r="H72" s="199"/>
      <c r="I72" s="247"/>
      <c r="J72" s="247"/>
      <c r="K72" s="247"/>
      <c r="L72" s="247"/>
      <c r="M72" s="247"/>
      <c r="N72" s="247"/>
      <c r="O72" s="202">
        <f t="shared" ref="O72:O74" si="9">SUM(L72:N72)</f>
        <v>0</v>
      </c>
      <c r="P72" s="5"/>
      <c r="Q72" s="5"/>
      <c r="R72" s="53"/>
      <c r="S72" s="53"/>
      <c r="T72" s="53"/>
      <c r="U72" s="53"/>
      <c r="V72" s="53"/>
      <c r="W72" s="53"/>
      <c r="X72" s="53"/>
      <c r="Y72" s="53"/>
    </row>
    <row r="73" spans="1:25" s="54" customFormat="1" ht="14.4" x14ac:dyDescent="0.3">
      <c r="A73" s="170"/>
      <c r="B73" s="70"/>
      <c r="C73" s="201"/>
      <c r="D73" s="247"/>
      <c r="E73" s="201"/>
      <c r="F73" s="201"/>
      <c r="G73" s="320"/>
      <c r="H73" s="199"/>
      <c r="I73" s="247"/>
      <c r="J73" s="247"/>
      <c r="K73" s="247"/>
      <c r="L73" s="247"/>
      <c r="M73" s="247"/>
      <c r="N73" s="247"/>
      <c r="O73" s="202">
        <f t="shared" si="9"/>
        <v>0</v>
      </c>
      <c r="P73" s="5"/>
      <c r="Q73" s="5"/>
      <c r="R73" s="53"/>
      <c r="S73" s="53"/>
      <c r="T73" s="53"/>
      <c r="U73" s="53"/>
      <c r="V73" s="53"/>
      <c r="W73" s="53"/>
      <c r="X73" s="53"/>
      <c r="Y73" s="53"/>
    </row>
    <row r="74" spans="1:25" s="54" customFormat="1" ht="14.4" x14ac:dyDescent="0.3">
      <c r="A74" s="170"/>
      <c r="B74" s="70"/>
      <c r="C74" s="201"/>
      <c r="D74" s="247"/>
      <c r="E74" s="201"/>
      <c r="F74" s="201"/>
      <c r="G74" s="320"/>
      <c r="H74" s="199"/>
      <c r="I74" s="247"/>
      <c r="J74" s="247"/>
      <c r="K74" s="247"/>
      <c r="L74" s="247"/>
      <c r="M74" s="247"/>
      <c r="N74" s="247"/>
      <c r="O74" s="202">
        <f t="shared" si="9"/>
        <v>0</v>
      </c>
      <c r="P74" s="5"/>
      <c r="Q74" s="5"/>
      <c r="R74" s="53"/>
      <c r="S74" s="53"/>
      <c r="T74" s="53"/>
      <c r="U74" s="53"/>
      <c r="V74" s="53"/>
      <c r="W74" s="53"/>
      <c r="X74" s="53"/>
      <c r="Y74" s="53"/>
    </row>
    <row r="75" spans="1:25" s="54" customFormat="1" ht="14.4" x14ac:dyDescent="0.3">
      <c r="A75" s="170"/>
      <c r="B75" s="70"/>
      <c r="C75" s="203"/>
      <c r="D75" s="203"/>
      <c r="E75" s="315"/>
      <c r="F75" s="315"/>
      <c r="G75" s="319"/>
      <c r="H75" s="204"/>
      <c r="I75" s="203"/>
      <c r="J75" s="309"/>
      <c r="K75" s="203"/>
      <c r="L75" s="205">
        <f>SUM(L71:L74)</f>
        <v>0</v>
      </c>
      <c r="M75" s="205">
        <f>SUM(M71:M74)</f>
        <v>0</v>
      </c>
      <c r="N75" s="205">
        <f>SUM(N71:N74)</f>
        <v>0</v>
      </c>
      <c r="O75" s="205">
        <f>SUM(O71:O74)</f>
        <v>0</v>
      </c>
      <c r="P75" s="5"/>
      <c r="Q75" s="5"/>
      <c r="R75" s="53"/>
      <c r="S75" s="53"/>
      <c r="T75" s="53"/>
      <c r="U75" s="53"/>
      <c r="V75" s="53"/>
      <c r="W75" s="53"/>
      <c r="X75" s="53"/>
      <c r="Y75" s="53"/>
    </row>
    <row r="76" spans="1:25" s="54" customFormat="1" ht="14.4" x14ac:dyDescent="0.3">
      <c r="A76" s="170"/>
      <c r="B76" s="70"/>
      <c r="C76" s="203"/>
      <c r="D76" s="203"/>
      <c r="E76" s="317"/>
      <c r="F76" s="317"/>
      <c r="G76" s="319"/>
      <c r="H76" s="204"/>
      <c r="I76" s="203"/>
      <c r="J76" s="308"/>
      <c r="K76" s="203"/>
      <c r="L76" s="203"/>
      <c r="M76" s="203"/>
      <c r="N76" s="203"/>
      <c r="O76" s="244"/>
      <c r="P76" s="5"/>
      <c r="Q76" s="5"/>
      <c r="R76" s="53"/>
      <c r="S76" s="53"/>
      <c r="T76" s="53"/>
      <c r="U76" s="53"/>
      <c r="V76" s="53"/>
      <c r="W76" s="53"/>
      <c r="X76" s="53"/>
      <c r="Y76" s="53"/>
    </row>
    <row r="77" spans="1:25" s="54" customFormat="1" ht="14.4" x14ac:dyDescent="0.3">
      <c r="A77" s="170">
        <v>4011</v>
      </c>
      <c r="B77" s="71" t="s">
        <v>348</v>
      </c>
      <c r="C77" s="203"/>
      <c r="D77" s="203"/>
      <c r="E77" s="316"/>
      <c r="F77" s="316"/>
      <c r="G77" s="319"/>
      <c r="H77" s="204"/>
      <c r="I77" s="203"/>
      <c r="J77" s="311"/>
      <c r="K77" s="203"/>
      <c r="L77" s="203"/>
      <c r="M77" s="203"/>
      <c r="N77" s="203"/>
      <c r="O77" s="244"/>
      <c r="P77" s="5"/>
      <c r="Q77" s="5"/>
      <c r="R77" s="53"/>
      <c r="S77" s="53"/>
      <c r="T77" s="53"/>
      <c r="U77" s="53"/>
      <c r="V77" s="53"/>
      <c r="W77" s="53"/>
      <c r="X77" s="53"/>
      <c r="Y77" s="53"/>
    </row>
    <row r="78" spans="1:25" s="54" customFormat="1" ht="14.4" x14ac:dyDescent="0.3">
      <c r="A78" s="170"/>
      <c r="B78" s="70"/>
      <c r="C78" s="201"/>
      <c r="D78" s="247"/>
      <c r="E78" s="201"/>
      <c r="F78" s="201"/>
      <c r="G78" s="320"/>
      <c r="H78" s="199"/>
      <c r="I78" s="247"/>
      <c r="J78" s="247"/>
      <c r="K78" s="247"/>
      <c r="L78" s="247"/>
      <c r="M78" s="247"/>
      <c r="N78" s="247"/>
      <c r="O78" s="202">
        <f>SUM(L78:N78)</f>
        <v>0</v>
      </c>
      <c r="P78" s="5"/>
      <c r="Q78" s="5"/>
      <c r="R78" s="53"/>
      <c r="S78" s="53"/>
      <c r="T78" s="53"/>
      <c r="U78" s="53"/>
      <c r="V78" s="53"/>
      <c r="W78" s="53"/>
      <c r="X78" s="53"/>
      <c r="Y78" s="53"/>
    </row>
    <row r="79" spans="1:25" s="54" customFormat="1" ht="14.4" x14ac:dyDescent="0.3">
      <c r="A79" s="170"/>
      <c r="B79" s="70"/>
      <c r="C79" s="201"/>
      <c r="D79" s="247"/>
      <c r="E79" s="201"/>
      <c r="F79" s="201"/>
      <c r="G79" s="320"/>
      <c r="H79" s="199"/>
      <c r="I79" s="247"/>
      <c r="J79" s="247"/>
      <c r="K79" s="247"/>
      <c r="L79" s="247"/>
      <c r="M79" s="247"/>
      <c r="N79" s="247"/>
      <c r="O79" s="202">
        <f t="shared" ref="O79:O81" si="10">SUM(L79:N79)</f>
        <v>0</v>
      </c>
      <c r="P79" s="5"/>
      <c r="Q79" s="5"/>
      <c r="R79" s="53"/>
      <c r="S79" s="53"/>
      <c r="T79" s="53"/>
      <c r="U79" s="53"/>
      <c r="V79" s="53"/>
      <c r="W79" s="53"/>
      <c r="X79" s="53"/>
      <c r="Y79" s="53"/>
    </row>
    <row r="80" spans="1:25" s="54" customFormat="1" ht="14.4" x14ac:dyDescent="0.3">
      <c r="A80" s="170"/>
      <c r="B80" s="70"/>
      <c r="C80" s="201"/>
      <c r="D80" s="247"/>
      <c r="E80" s="201"/>
      <c r="F80" s="201"/>
      <c r="G80" s="320"/>
      <c r="H80" s="199"/>
      <c r="I80" s="247"/>
      <c r="J80" s="247"/>
      <c r="K80" s="247"/>
      <c r="L80" s="247"/>
      <c r="M80" s="247"/>
      <c r="N80" s="247"/>
      <c r="O80" s="202">
        <f t="shared" si="10"/>
        <v>0</v>
      </c>
      <c r="P80" s="5"/>
      <c r="Q80" s="5"/>
      <c r="R80" s="53"/>
      <c r="S80" s="53"/>
      <c r="T80" s="53"/>
      <c r="U80" s="53"/>
      <c r="V80" s="53"/>
      <c r="W80" s="53"/>
      <c r="X80" s="53"/>
      <c r="Y80" s="53"/>
    </row>
    <row r="81" spans="1:25" s="54" customFormat="1" ht="14.4" x14ac:dyDescent="0.3">
      <c r="A81" s="170"/>
      <c r="B81" s="70"/>
      <c r="C81" s="201"/>
      <c r="D81" s="247"/>
      <c r="E81" s="201"/>
      <c r="F81" s="201"/>
      <c r="G81" s="320"/>
      <c r="H81" s="199"/>
      <c r="I81" s="247"/>
      <c r="J81" s="247"/>
      <c r="K81" s="247"/>
      <c r="L81" s="247"/>
      <c r="M81" s="247"/>
      <c r="N81" s="247"/>
      <c r="O81" s="202">
        <f t="shared" si="10"/>
        <v>0</v>
      </c>
      <c r="P81" s="5"/>
      <c r="Q81" s="5"/>
      <c r="R81" s="53"/>
      <c r="S81" s="53"/>
      <c r="T81" s="53"/>
      <c r="U81" s="53"/>
      <c r="V81" s="53"/>
      <c r="W81" s="53"/>
      <c r="X81" s="53"/>
      <c r="Y81" s="53"/>
    </row>
    <row r="82" spans="1:25" s="54" customFormat="1" ht="14.4" x14ac:dyDescent="0.3">
      <c r="A82" s="170"/>
      <c r="B82" s="70"/>
      <c r="C82" s="203"/>
      <c r="D82" s="203"/>
      <c r="E82" s="315"/>
      <c r="F82" s="315"/>
      <c r="G82" s="319"/>
      <c r="H82" s="204"/>
      <c r="I82" s="203"/>
      <c r="J82" s="309"/>
      <c r="K82" s="203"/>
      <c r="L82" s="205">
        <f>SUM(L78:L81)</f>
        <v>0</v>
      </c>
      <c r="M82" s="205">
        <f>SUM(M78:M81)</f>
        <v>0</v>
      </c>
      <c r="N82" s="205">
        <f>SUM(N78:N81)</f>
        <v>0</v>
      </c>
      <c r="O82" s="205">
        <f>SUM(O78:O81)</f>
        <v>0</v>
      </c>
      <c r="P82" s="5"/>
      <c r="Q82" s="5"/>
      <c r="R82" s="53"/>
      <c r="S82" s="53"/>
      <c r="T82" s="53"/>
      <c r="U82" s="53"/>
      <c r="V82" s="53"/>
      <c r="W82" s="53"/>
      <c r="X82" s="53"/>
      <c r="Y82" s="53"/>
    </row>
    <row r="83" spans="1:25" s="54" customFormat="1" ht="14.4" x14ac:dyDescent="0.3">
      <c r="A83" s="170">
        <v>4012</v>
      </c>
      <c r="B83" s="71" t="s">
        <v>68</v>
      </c>
      <c r="C83" s="203"/>
      <c r="D83" s="203"/>
      <c r="E83" s="316"/>
      <c r="F83" s="316"/>
      <c r="G83" s="319"/>
      <c r="H83" s="204"/>
      <c r="I83" s="203"/>
      <c r="J83" s="311"/>
      <c r="K83" s="203"/>
      <c r="L83" s="203"/>
      <c r="M83" s="203"/>
      <c r="N83" s="203"/>
      <c r="O83" s="244"/>
      <c r="P83" s="5"/>
      <c r="Q83" s="5"/>
      <c r="R83" s="53"/>
      <c r="S83" s="53"/>
      <c r="T83" s="53"/>
      <c r="U83" s="53"/>
      <c r="V83" s="53"/>
      <c r="W83" s="53"/>
      <c r="X83" s="53"/>
      <c r="Y83" s="53"/>
    </row>
    <row r="84" spans="1:25" s="54" customFormat="1" ht="14.4" x14ac:dyDescent="0.3">
      <c r="A84" s="170"/>
      <c r="B84" s="70"/>
      <c r="C84" s="201"/>
      <c r="D84" s="247"/>
      <c r="E84" s="201"/>
      <c r="F84" s="201"/>
      <c r="G84" s="320"/>
      <c r="H84" s="199"/>
      <c r="I84" s="247"/>
      <c r="J84" s="247"/>
      <c r="K84" s="247"/>
      <c r="L84" s="247"/>
      <c r="M84" s="247"/>
      <c r="N84" s="247"/>
      <c r="O84" s="202">
        <f>SUM(L84:N84)</f>
        <v>0</v>
      </c>
      <c r="P84" s="5"/>
      <c r="Q84" s="5"/>
      <c r="R84" s="53"/>
      <c r="S84" s="53"/>
      <c r="T84" s="53"/>
      <c r="U84" s="53"/>
      <c r="V84" s="53"/>
      <c r="W84" s="53"/>
      <c r="X84" s="53"/>
      <c r="Y84" s="53"/>
    </row>
    <row r="85" spans="1:25" s="54" customFormat="1" ht="14.4" x14ac:dyDescent="0.3">
      <c r="A85" s="170"/>
      <c r="B85" s="70"/>
      <c r="C85" s="201"/>
      <c r="D85" s="247"/>
      <c r="E85" s="201"/>
      <c r="F85" s="201"/>
      <c r="G85" s="320"/>
      <c r="H85" s="199"/>
      <c r="I85" s="247"/>
      <c r="J85" s="247"/>
      <c r="K85" s="247"/>
      <c r="L85" s="247"/>
      <c r="M85" s="247"/>
      <c r="N85" s="247"/>
      <c r="O85" s="202">
        <f t="shared" ref="O85:O87" si="11">SUM(L85:N85)</f>
        <v>0</v>
      </c>
      <c r="P85" s="5"/>
      <c r="Q85" s="5"/>
      <c r="R85" s="53"/>
      <c r="S85" s="53"/>
      <c r="T85" s="53"/>
      <c r="U85" s="53"/>
      <c r="V85" s="53"/>
      <c r="W85" s="53"/>
      <c r="X85" s="53"/>
      <c r="Y85" s="53"/>
    </row>
    <row r="86" spans="1:25" s="54" customFormat="1" ht="14.4" x14ac:dyDescent="0.3">
      <c r="A86" s="170"/>
      <c r="B86" s="70"/>
      <c r="C86" s="201"/>
      <c r="D86" s="247"/>
      <c r="E86" s="201"/>
      <c r="F86" s="201"/>
      <c r="G86" s="320"/>
      <c r="H86" s="199"/>
      <c r="I86" s="247"/>
      <c r="J86" s="247"/>
      <c r="K86" s="247"/>
      <c r="L86" s="247"/>
      <c r="M86" s="247"/>
      <c r="N86" s="247"/>
      <c r="O86" s="202">
        <f t="shared" si="11"/>
        <v>0</v>
      </c>
      <c r="P86" s="5"/>
      <c r="Q86" s="5"/>
      <c r="R86" s="53"/>
      <c r="S86" s="53"/>
      <c r="T86" s="53"/>
      <c r="U86" s="53"/>
      <c r="V86" s="53"/>
      <c r="W86" s="53"/>
      <c r="X86" s="53"/>
      <c r="Y86" s="53"/>
    </row>
    <row r="87" spans="1:25" s="54" customFormat="1" ht="14.4" x14ac:dyDescent="0.3">
      <c r="A87" s="170"/>
      <c r="B87" s="70"/>
      <c r="C87" s="201"/>
      <c r="D87" s="247"/>
      <c r="E87" s="201"/>
      <c r="F87" s="201"/>
      <c r="G87" s="320"/>
      <c r="H87" s="199"/>
      <c r="I87" s="247"/>
      <c r="J87" s="247"/>
      <c r="K87" s="247"/>
      <c r="L87" s="247"/>
      <c r="M87" s="247"/>
      <c r="N87" s="247"/>
      <c r="O87" s="202">
        <f t="shared" si="11"/>
        <v>0</v>
      </c>
      <c r="P87" s="5"/>
      <c r="Q87" s="5"/>
      <c r="R87" s="53"/>
      <c r="S87" s="53"/>
      <c r="T87" s="53"/>
      <c r="U87" s="53"/>
      <c r="V87" s="53"/>
      <c r="W87" s="53"/>
      <c r="X87" s="53"/>
      <c r="Y87" s="53"/>
    </row>
    <row r="88" spans="1:25" s="54" customFormat="1" ht="14.4" x14ac:dyDescent="0.3">
      <c r="A88" s="170"/>
      <c r="B88" s="70"/>
      <c r="C88" s="203"/>
      <c r="D88" s="203"/>
      <c r="E88" s="315"/>
      <c r="F88" s="315"/>
      <c r="G88" s="319"/>
      <c r="H88" s="204"/>
      <c r="I88" s="203"/>
      <c r="J88" s="309"/>
      <c r="K88" s="203"/>
      <c r="L88" s="205">
        <f>SUM(L84:L87)</f>
        <v>0</v>
      </c>
      <c r="M88" s="205">
        <f>SUM(M84:M87)</f>
        <v>0</v>
      </c>
      <c r="N88" s="205">
        <f>SUM(N84:N87)</f>
        <v>0</v>
      </c>
      <c r="O88" s="205">
        <f>SUM(O84:O87)</f>
        <v>0</v>
      </c>
      <c r="P88" s="5"/>
      <c r="Q88" s="5"/>
      <c r="R88" s="53"/>
      <c r="S88" s="53"/>
      <c r="T88" s="53"/>
      <c r="U88" s="53"/>
      <c r="V88" s="53"/>
      <c r="W88" s="53"/>
      <c r="X88" s="53"/>
      <c r="Y88" s="53"/>
    </row>
    <row r="89" spans="1:25" s="54" customFormat="1" ht="14.4" x14ac:dyDescent="0.3">
      <c r="A89" s="170">
        <v>4013</v>
      </c>
      <c r="B89" s="70" t="s">
        <v>79</v>
      </c>
      <c r="C89" s="203"/>
      <c r="D89" s="203"/>
      <c r="E89" s="316"/>
      <c r="F89" s="316"/>
      <c r="G89" s="319"/>
      <c r="H89" s="204"/>
      <c r="I89" s="203"/>
      <c r="J89" s="311"/>
      <c r="K89" s="203"/>
      <c r="L89" s="203"/>
      <c r="M89" s="203"/>
      <c r="N89" s="203"/>
      <c r="O89" s="244"/>
      <c r="P89" s="5"/>
      <c r="Q89" s="5"/>
      <c r="R89" s="53"/>
      <c r="S89" s="53"/>
      <c r="T89" s="53"/>
      <c r="U89" s="53"/>
      <c r="V89" s="53"/>
      <c r="W89" s="53"/>
      <c r="X89" s="53"/>
      <c r="Y89" s="53"/>
    </row>
    <row r="90" spans="1:25" s="54" customFormat="1" ht="14.4" x14ac:dyDescent="0.3">
      <c r="A90" s="170"/>
      <c r="B90" s="70"/>
      <c r="C90" s="201"/>
      <c r="D90" s="247"/>
      <c r="E90" s="201"/>
      <c r="F90" s="201"/>
      <c r="G90" s="320"/>
      <c r="H90" s="199"/>
      <c r="I90" s="247"/>
      <c r="J90" s="247"/>
      <c r="K90" s="247"/>
      <c r="L90" s="247"/>
      <c r="M90" s="247"/>
      <c r="N90" s="247"/>
      <c r="O90" s="202">
        <f>SUM(L90:N90)</f>
        <v>0</v>
      </c>
      <c r="P90" s="5"/>
      <c r="Q90" s="5"/>
      <c r="R90" s="53"/>
      <c r="S90" s="53"/>
      <c r="T90" s="53"/>
      <c r="U90" s="53"/>
      <c r="V90" s="53"/>
      <c r="W90" s="53"/>
      <c r="X90" s="53"/>
      <c r="Y90" s="53"/>
    </row>
    <row r="91" spans="1:25" s="54" customFormat="1" ht="14.4" x14ac:dyDescent="0.3">
      <c r="A91" s="170"/>
      <c r="B91" s="70"/>
      <c r="C91" s="201"/>
      <c r="D91" s="247"/>
      <c r="E91" s="201"/>
      <c r="F91" s="201"/>
      <c r="G91" s="320"/>
      <c r="H91" s="199"/>
      <c r="I91" s="247"/>
      <c r="J91" s="247"/>
      <c r="K91" s="247"/>
      <c r="L91" s="247"/>
      <c r="M91" s="247"/>
      <c r="N91" s="247"/>
      <c r="O91" s="202">
        <f t="shared" ref="O91:O93" si="12">SUM(L91:N91)</f>
        <v>0</v>
      </c>
      <c r="P91" s="5"/>
      <c r="Q91" s="5"/>
      <c r="R91" s="53"/>
      <c r="S91" s="53"/>
      <c r="T91" s="53"/>
      <c r="U91" s="53"/>
      <c r="V91" s="53"/>
      <c r="W91" s="53"/>
      <c r="X91" s="53"/>
      <c r="Y91" s="53"/>
    </row>
    <row r="92" spans="1:25" s="54" customFormat="1" ht="14.4" x14ac:dyDescent="0.3">
      <c r="A92" s="170"/>
      <c r="B92" s="70"/>
      <c r="C92" s="201"/>
      <c r="D92" s="247"/>
      <c r="E92" s="201"/>
      <c r="F92" s="201"/>
      <c r="G92" s="320"/>
      <c r="H92" s="199"/>
      <c r="I92" s="247"/>
      <c r="J92" s="247"/>
      <c r="K92" s="247"/>
      <c r="L92" s="247"/>
      <c r="M92" s="247"/>
      <c r="N92" s="247"/>
      <c r="O92" s="202">
        <f t="shared" si="12"/>
        <v>0</v>
      </c>
      <c r="P92" s="5"/>
      <c r="Q92" s="5"/>
      <c r="R92" s="53"/>
      <c r="S92" s="53"/>
      <c r="T92" s="53"/>
      <c r="U92" s="53"/>
      <c r="V92" s="53"/>
      <c r="W92" s="53"/>
      <c r="X92" s="53"/>
      <c r="Y92" s="53"/>
    </row>
    <row r="93" spans="1:25" s="54" customFormat="1" ht="14.4" x14ac:dyDescent="0.3">
      <c r="A93" s="170"/>
      <c r="B93" s="70"/>
      <c r="C93" s="201"/>
      <c r="D93" s="247"/>
      <c r="E93" s="201"/>
      <c r="F93" s="201"/>
      <c r="G93" s="320"/>
      <c r="H93" s="199"/>
      <c r="I93" s="247"/>
      <c r="J93" s="247"/>
      <c r="K93" s="247"/>
      <c r="L93" s="247"/>
      <c r="M93" s="247"/>
      <c r="N93" s="247"/>
      <c r="O93" s="202">
        <f t="shared" si="12"/>
        <v>0</v>
      </c>
      <c r="P93" s="5"/>
      <c r="Q93" s="5"/>
      <c r="R93" s="53"/>
      <c r="S93" s="53"/>
      <c r="T93" s="53"/>
      <c r="U93" s="53"/>
      <c r="V93" s="53"/>
      <c r="W93" s="53"/>
      <c r="X93" s="53"/>
      <c r="Y93" s="53"/>
    </row>
    <row r="94" spans="1:25" s="54" customFormat="1" ht="14.4" x14ac:dyDescent="0.3">
      <c r="A94" s="170"/>
      <c r="B94" s="70"/>
      <c r="C94" s="203"/>
      <c r="D94" s="203"/>
      <c r="E94" s="315"/>
      <c r="F94" s="315"/>
      <c r="G94" s="319"/>
      <c r="H94" s="204"/>
      <c r="I94" s="203"/>
      <c r="J94" s="309"/>
      <c r="K94" s="203"/>
      <c r="L94" s="205">
        <f>SUM(L90:L93)</f>
        <v>0</v>
      </c>
      <c r="M94" s="205">
        <f>SUM(M90:M93)</f>
        <v>0</v>
      </c>
      <c r="N94" s="205">
        <f>SUM(N90:N93)</f>
        <v>0</v>
      </c>
      <c r="O94" s="205">
        <f>SUM(O90:O93)</f>
        <v>0</v>
      </c>
      <c r="P94" s="5"/>
      <c r="Q94" s="5"/>
      <c r="R94" s="53"/>
      <c r="S94" s="53"/>
      <c r="T94" s="53"/>
      <c r="U94" s="53"/>
      <c r="V94" s="53"/>
      <c r="W94" s="53"/>
      <c r="X94" s="53"/>
      <c r="Y94" s="53"/>
    </row>
    <row r="95" spans="1:25" s="54" customFormat="1" ht="14.4" x14ac:dyDescent="0.3">
      <c r="A95" s="170">
        <v>4014</v>
      </c>
      <c r="B95" s="70" t="s">
        <v>81</v>
      </c>
      <c r="C95" s="203"/>
      <c r="D95" s="203"/>
      <c r="E95" s="316"/>
      <c r="F95" s="316"/>
      <c r="G95" s="319"/>
      <c r="H95" s="204"/>
      <c r="I95" s="203"/>
      <c r="J95" s="311"/>
      <c r="K95" s="203"/>
      <c r="L95" s="203"/>
      <c r="M95" s="203"/>
      <c r="N95" s="203"/>
      <c r="O95" s="244"/>
      <c r="P95" s="5"/>
      <c r="Q95" s="5"/>
      <c r="R95" s="53"/>
      <c r="S95" s="53"/>
      <c r="T95" s="53"/>
      <c r="U95" s="53"/>
      <c r="V95" s="53"/>
      <c r="W95" s="53"/>
      <c r="X95" s="53"/>
      <c r="Y95" s="53"/>
    </row>
    <row r="96" spans="1:25" s="54" customFormat="1" ht="14.4" x14ac:dyDescent="0.3">
      <c r="A96" s="170"/>
      <c r="B96" s="70"/>
      <c r="C96" s="201"/>
      <c r="D96" s="247"/>
      <c r="E96" s="201"/>
      <c r="F96" s="201"/>
      <c r="G96" s="320"/>
      <c r="H96" s="199"/>
      <c r="I96" s="247"/>
      <c r="J96" s="247"/>
      <c r="K96" s="247"/>
      <c r="L96" s="247"/>
      <c r="M96" s="247"/>
      <c r="N96" s="247"/>
      <c r="O96" s="202">
        <f>SUM(L96:N96)</f>
        <v>0</v>
      </c>
      <c r="P96" s="5"/>
      <c r="Q96" s="5"/>
      <c r="R96" s="53"/>
      <c r="S96" s="53"/>
      <c r="T96" s="53"/>
      <c r="U96" s="53"/>
      <c r="V96" s="53"/>
      <c r="W96" s="53"/>
      <c r="X96" s="53"/>
      <c r="Y96" s="53"/>
    </row>
    <row r="97" spans="1:25" s="54" customFormat="1" ht="14.4" x14ac:dyDescent="0.3">
      <c r="A97" s="170"/>
      <c r="B97" s="70"/>
      <c r="C97" s="201"/>
      <c r="D97" s="247"/>
      <c r="E97" s="201"/>
      <c r="F97" s="201"/>
      <c r="G97" s="320"/>
      <c r="H97" s="199"/>
      <c r="I97" s="247"/>
      <c r="J97" s="247"/>
      <c r="K97" s="247"/>
      <c r="L97" s="247"/>
      <c r="M97" s="247"/>
      <c r="N97" s="247"/>
      <c r="O97" s="202">
        <f t="shared" ref="O97:O99" si="13">SUM(L97:N97)</f>
        <v>0</v>
      </c>
      <c r="P97" s="5"/>
      <c r="Q97" s="5"/>
      <c r="R97" s="53"/>
      <c r="S97" s="53"/>
      <c r="T97" s="53"/>
      <c r="U97" s="53"/>
      <c r="V97" s="53"/>
      <c r="W97" s="53"/>
      <c r="X97" s="53"/>
      <c r="Y97" s="53"/>
    </row>
    <row r="98" spans="1:25" s="54" customFormat="1" ht="14.4" x14ac:dyDescent="0.3">
      <c r="A98" s="170"/>
      <c r="B98" s="70"/>
      <c r="C98" s="201"/>
      <c r="D98" s="247"/>
      <c r="E98" s="201"/>
      <c r="F98" s="201"/>
      <c r="G98" s="321"/>
      <c r="H98" s="199"/>
      <c r="I98" s="247"/>
      <c r="J98" s="247"/>
      <c r="K98" s="247"/>
      <c r="L98" s="247"/>
      <c r="M98" s="247"/>
      <c r="N98" s="247"/>
      <c r="O98" s="202">
        <f t="shared" si="13"/>
        <v>0</v>
      </c>
      <c r="P98" s="5"/>
      <c r="Q98" s="5"/>
      <c r="R98" s="53"/>
      <c r="S98" s="53"/>
      <c r="T98" s="53"/>
      <c r="U98" s="53"/>
      <c r="V98" s="53"/>
      <c r="W98" s="53"/>
      <c r="X98" s="53"/>
      <c r="Y98" s="53"/>
    </row>
    <row r="99" spans="1:25" s="54" customFormat="1" ht="14.4" x14ac:dyDescent="0.3">
      <c r="A99" s="170"/>
      <c r="B99" s="70"/>
      <c r="C99" s="201"/>
      <c r="D99" s="247"/>
      <c r="E99" s="201"/>
      <c r="F99" s="201"/>
      <c r="G99" s="320"/>
      <c r="H99" s="199"/>
      <c r="I99" s="247"/>
      <c r="J99" s="247"/>
      <c r="K99" s="247"/>
      <c r="L99" s="247"/>
      <c r="M99" s="247"/>
      <c r="N99" s="247"/>
      <c r="O99" s="202">
        <f t="shared" si="13"/>
        <v>0</v>
      </c>
      <c r="P99" s="5"/>
      <c r="Q99" s="5"/>
      <c r="R99" s="53"/>
      <c r="S99" s="53"/>
      <c r="T99" s="53"/>
      <c r="U99" s="53"/>
      <c r="V99" s="53"/>
      <c r="W99" s="53"/>
      <c r="X99" s="53"/>
      <c r="Y99" s="53"/>
    </row>
    <row r="100" spans="1:25" s="54" customFormat="1" ht="14.4" x14ac:dyDescent="0.3">
      <c r="A100" s="170"/>
      <c r="B100" s="70"/>
      <c r="C100" s="203"/>
      <c r="D100" s="203"/>
      <c r="E100" s="203"/>
      <c r="F100" s="203"/>
      <c r="G100" s="203"/>
      <c r="H100" s="204"/>
      <c r="I100" s="203"/>
      <c r="J100" s="203"/>
      <c r="K100" s="203"/>
      <c r="L100" s="205">
        <f>SUM(L96:L99)</f>
        <v>0</v>
      </c>
      <c r="M100" s="205">
        <f>SUM(M96:M99)</f>
        <v>0</v>
      </c>
      <c r="N100" s="205">
        <f>SUM(N96:N99)</f>
        <v>0</v>
      </c>
      <c r="O100" s="205">
        <f>SUM(O96:O99)</f>
        <v>0</v>
      </c>
      <c r="P100" s="5"/>
      <c r="Q100" s="5"/>
      <c r="R100" s="53"/>
      <c r="S100" s="53"/>
      <c r="T100" s="53"/>
      <c r="U100" s="53"/>
      <c r="V100" s="53"/>
      <c r="W100" s="53"/>
      <c r="X100" s="53"/>
      <c r="Y100" s="53"/>
    </row>
    <row r="101" spans="1:25" s="54" customFormat="1" ht="15.75" customHeight="1" thickBot="1" x14ac:dyDescent="0.35">
      <c r="A101" s="170"/>
      <c r="B101" s="70"/>
      <c r="C101" s="203"/>
      <c r="D101" s="203"/>
      <c r="E101" s="203"/>
      <c r="F101" s="203"/>
      <c r="G101" s="203"/>
      <c r="H101" s="204"/>
      <c r="I101" s="203"/>
      <c r="J101" s="203"/>
      <c r="K101" s="203"/>
      <c r="L101" s="203"/>
      <c r="M101" s="203"/>
      <c r="N101" s="203"/>
      <c r="O101" s="203"/>
      <c r="P101" s="5"/>
      <c r="Q101" s="5"/>
      <c r="R101" s="53"/>
      <c r="S101" s="53"/>
      <c r="T101" s="53"/>
      <c r="U101" s="53"/>
      <c r="V101" s="53"/>
      <c r="W101" s="53"/>
      <c r="X101" s="53"/>
      <c r="Y101" s="53"/>
    </row>
    <row r="102" spans="1:25" s="54" customFormat="1" ht="15.75" customHeight="1" thickBot="1" x14ac:dyDescent="0.35">
      <c r="A102" s="170">
        <v>4015</v>
      </c>
      <c r="B102" s="70" t="s">
        <v>330</v>
      </c>
      <c r="C102" s="203"/>
      <c r="D102" s="203"/>
      <c r="E102" s="203"/>
      <c r="F102" s="203"/>
      <c r="G102" s="213"/>
      <c r="H102" s="214"/>
      <c r="I102" s="213"/>
      <c r="J102" s="213"/>
      <c r="K102" s="213"/>
      <c r="L102" s="215">
        <f>L19+L25+L31+L38+L44+L50+L56+L62+L68+L75+L82+L88+L94+L100</f>
        <v>0</v>
      </c>
      <c r="M102" s="215">
        <f>M19+M25+M31+M38+M44+M50+M56+M62+M68+M75+M82+M88+M94+M100</f>
        <v>0</v>
      </c>
      <c r="N102" s="215">
        <f>N19+N25+N31+N38+N44+N50+N56+N62+N68+N75+N82+N88+N94+N100</f>
        <v>0</v>
      </c>
      <c r="O102" s="215">
        <f>O19+O25+O31+O38+O44+O50+O56+O62+O68+O75+O82+O88+O94+O100</f>
        <v>0</v>
      </c>
      <c r="P102" s="70"/>
      <c r="Q102" s="5"/>
      <c r="R102" s="53"/>
      <c r="S102" s="53"/>
      <c r="T102" s="53"/>
      <c r="U102" s="53"/>
      <c r="V102" s="53"/>
      <c r="W102" s="53"/>
      <c r="X102" s="53"/>
      <c r="Y102" s="53"/>
    </row>
    <row r="103" spans="1:25" ht="14.4" x14ac:dyDescent="0.3">
      <c r="A103" s="170">
        <v>4016</v>
      </c>
      <c r="B103" s="179" t="s">
        <v>329</v>
      </c>
      <c r="C103" s="282"/>
      <c r="D103" s="235"/>
      <c r="E103" s="235"/>
    </row>
    <row r="104" spans="1:25" ht="14.4" x14ac:dyDescent="0.3"/>
    <row r="105" spans="1:25" ht="14.4" x14ac:dyDescent="0.3"/>
    <row r="106" spans="1:25" ht="14.4" x14ac:dyDescent="0.3"/>
    <row r="107" spans="1:25" ht="14.4" x14ac:dyDescent="0.3"/>
    <row r="108" spans="1:25" ht="14.4" x14ac:dyDescent="0.3"/>
    <row r="109" spans="1:25" ht="14.4" x14ac:dyDescent="0.3"/>
    <row r="110" spans="1:25" ht="14.4" x14ac:dyDescent="0.3"/>
    <row r="111" spans="1:25" ht="14.4" x14ac:dyDescent="0.3"/>
    <row r="112" spans="1:25" ht="14.4" x14ac:dyDescent="0.3"/>
    <row r="113" ht="14.4" x14ac:dyDescent="0.3"/>
    <row r="114" ht="14.4" x14ac:dyDescent="0.3"/>
    <row r="115" ht="14.4" x14ac:dyDescent="0.3"/>
    <row r="116" ht="14.4" x14ac:dyDescent="0.3"/>
    <row r="117" ht="14.4" x14ac:dyDescent="0.3"/>
    <row r="118" ht="14.4" x14ac:dyDescent="0.3"/>
    <row r="119" ht="14.4" x14ac:dyDescent="0.3"/>
    <row r="120" ht="14.4" x14ac:dyDescent="0.3"/>
    <row r="121" ht="14.4" x14ac:dyDescent="0.3"/>
    <row r="122" ht="14.4" x14ac:dyDescent="0.3"/>
    <row r="123" ht="14.4" x14ac:dyDescent="0.3"/>
    <row r="124" ht="14.4" x14ac:dyDescent="0.3"/>
    <row r="125" ht="14.4" x14ac:dyDescent="0.3"/>
    <row r="126" ht="14.4" x14ac:dyDescent="0.3"/>
    <row r="127" ht="14.4" x14ac:dyDescent="0.3"/>
    <row r="128" ht="14.4" x14ac:dyDescent="0.3"/>
    <row r="129" ht="14.4" x14ac:dyDescent="0.3"/>
    <row r="130" ht="14.4" x14ac:dyDescent="0.3"/>
    <row r="131" ht="14.4" x14ac:dyDescent="0.3"/>
    <row r="132" ht="14.4" x14ac:dyDescent="0.3"/>
    <row r="133" ht="14.4" x14ac:dyDescent="0.3"/>
    <row r="134" ht="14.4" x14ac:dyDescent="0.3"/>
    <row r="135" ht="14.4" x14ac:dyDescent="0.3"/>
    <row r="136" ht="14.4" x14ac:dyDescent="0.3"/>
    <row r="137" ht="14.4" x14ac:dyDescent="0.3"/>
    <row r="138" ht="14.4" x14ac:dyDescent="0.3"/>
    <row r="139" ht="14.4" x14ac:dyDescent="0.3"/>
    <row r="140" ht="14.4" x14ac:dyDescent="0.3"/>
    <row r="141" ht="14.4" x14ac:dyDescent="0.3"/>
    <row r="142" ht="14.4" x14ac:dyDescent="0.3"/>
    <row r="143" ht="14.4" x14ac:dyDescent="0.3"/>
    <row r="144" ht="14.4" x14ac:dyDescent="0.3"/>
    <row r="145" ht="14.4" x14ac:dyDescent="0.3"/>
    <row r="146" ht="14.4" x14ac:dyDescent="0.3"/>
    <row r="147" ht="14.4" x14ac:dyDescent="0.3"/>
    <row r="148" ht="14.4" x14ac:dyDescent="0.3"/>
    <row r="149" ht="14.4" x14ac:dyDescent="0.3"/>
    <row r="150" ht="14.4" x14ac:dyDescent="0.3"/>
    <row r="151" ht="14.4" x14ac:dyDescent="0.3"/>
    <row r="152" ht="14.4" x14ac:dyDescent="0.3"/>
    <row r="153" ht="14.4" x14ac:dyDescent="0.3"/>
    <row r="154" ht="14.4" x14ac:dyDescent="0.3"/>
    <row r="155" ht="14.4" x14ac:dyDescent="0.3"/>
    <row r="156" ht="14.4" x14ac:dyDescent="0.3"/>
    <row r="157" ht="14.4" x14ac:dyDescent="0.3"/>
    <row r="158" ht="14.4" x14ac:dyDescent="0.3"/>
    <row r="159" ht="14.4" x14ac:dyDescent="0.3"/>
    <row r="160" ht="14.4" x14ac:dyDescent="0.3"/>
    <row r="161" ht="14.4" x14ac:dyDescent="0.3"/>
    <row r="162" ht="14.4" x14ac:dyDescent="0.3"/>
    <row r="163" ht="14.4" x14ac:dyDescent="0.3"/>
    <row r="164" ht="14.4" x14ac:dyDescent="0.3"/>
    <row r="165" ht="14.4" x14ac:dyDescent="0.3"/>
    <row r="166" ht="14.4" x14ac:dyDescent="0.3"/>
    <row r="167" ht="14.4" x14ac:dyDescent="0.3"/>
    <row r="168" ht="14.4" x14ac:dyDescent="0.3"/>
    <row r="169" ht="14.4" x14ac:dyDescent="0.3"/>
    <row r="170" ht="14.4" x14ac:dyDescent="0.3"/>
    <row r="171" ht="14.4" x14ac:dyDescent="0.3"/>
    <row r="172" ht="14.4" x14ac:dyDescent="0.3"/>
    <row r="173" ht="14.4" x14ac:dyDescent="0.3"/>
    <row r="174" ht="14.4" x14ac:dyDescent="0.3"/>
    <row r="175" ht="14.4" x14ac:dyDescent="0.3"/>
    <row r="176" ht="14.4" x14ac:dyDescent="0.3"/>
    <row r="177" ht="14.4" x14ac:dyDescent="0.3"/>
    <row r="178" ht="14.4" x14ac:dyDescent="0.3"/>
    <row r="179" ht="14.4" x14ac:dyDescent="0.3"/>
    <row r="180" ht="14.4" x14ac:dyDescent="0.3"/>
    <row r="181" ht="14.4" x14ac:dyDescent="0.3"/>
    <row r="182" ht="14.4" x14ac:dyDescent="0.3"/>
    <row r="183" ht="14.4" x14ac:dyDescent="0.3"/>
    <row r="184" ht="14.4" x14ac:dyDescent="0.3"/>
    <row r="185" ht="14.4" x14ac:dyDescent="0.3"/>
    <row r="186" ht="14.4" x14ac:dyDescent="0.3"/>
    <row r="187" ht="14.4" x14ac:dyDescent="0.3"/>
    <row r="188" ht="14.4" x14ac:dyDescent="0.3"/>
    <row r="189" ht="14.4" x14ac:dyDescent="0.3"/>
    <row r="190" ht="14.4" x14ac:dyDescent="0.3"/>
    <row r="191" ht="14.4" x14ac:dyDescent="0.3"/>
    <row r="192" ht="14.4" x14ac:dyDescent="0.3"/>
    <row r="193" ht="14.4" x14ac:dyDescent="0.3"/>
    <row r="194" ht="14.4" x14ac:dyDescent="0.3"/>
    <row r="195" ht="14.4" x14ac:dyDescent="0.3"/>
    <row r="196" ht="14.4" x14ac:dyDescent="0.3"/>
    <row r="197" ht="14.4" x14ac:dyDescent="0.3"/>
    <row r="198" ht="14.4" x14ac:dyDescent="0.3"/>
    <row r="199" ht="14.4" x14ac:dyDescent="0.3"/>
    <row r="200" ht="14.4" x14ac:dyDescent="0.3"/>
    <row r="201" ht="14.4" x14ac:dyDescent="0.3"/>
    <row r="202" ht="14.4" x14ac:dyDescent="0.3"/>
    <row r="203" ht="14.4" x14ac:dyDescent="0.3"/>
    <row r="204" ht="14.4" x14ac:dyDescent="0.3"/>
    <row r="205" ht="14.4" x14ac:dyDescent="0.3"/>
    <row r="206" ht="14.4" x14ac:dyDescent="0.3"/>
    <row r="207" ht="14.4" x14ac:dyDescent="0.3"/>
    <row r="208" ht="14.4" x14ac:dyDescent="0.3"/>
    <row r="209" ht="14.4" x14ac:dyDescent="0.3"/>
    <row r="210" ht="14.4" x14ac:dyDescent="0.3"/>
    <row r="211" ht="14.4" x14ac:dyDescent="0.3"/>
    <row r="212" ht="14.4" x14ac:dyDescent="0.3"/>
    <row r="213" ht="14.4" x14ac:dyDescent="0.3"/>
    <row r="214" ht="14.4" x14ac:dyDescent="0.3"/>
    <row r="215" ht="14.4" x14ac:dyDescent="0.3"/>
    <row r="216" ht="14.4" x14ac:dyDescent="0.3"/>
    <row r="217" ht="14.4" x14ac:dyDescent="0.3"/>
    <row r="218" ht="14.4" x14ac:dyDescent="0.3"/>
    <row r="219" ht="14.4" x14ac:dyDescent="0.3"/>
    <row r="220" ht="14.4" x14ac:dyDescent="0.3"/>
    <row r="221" ht="14.4" x14ac:dyDescent="0.3"/>
    <row r="222" ht="14.4" x14ac:dyDescent="0.3"/>
    <row r="223" ht="14.4" x14ac:dyDescent="0.3"/>
    <row r="224" ht="14.4" x14ac:dyDescent="0.3"/>
    <row r="225" ht="14.4" x14ac:dyDescent="0.3"/>
    <row r="226" ht="14.4" x14ac:dyDescent="0.3"/>
    <row r="227" ht="14.4" x14ac:dyDescent="0.3"/>
    <row r="228" ht="14.4" x14ac:dyDescent="0.3"/>
    <row r="229" ht="14.4" x14ac:dyDescent="0.3"/>
    <row r="230" ht="14.4" x14ac:dyDescent="0.3"/>
    <row r="231" ht="14.4" x14ac:dyDescent="0.3"/>
    <row r="232" ht="14.4" x14ac:dyDescent="0.3"/>
    <row r="233" ht="14.4" x14ac:dyDescent="0.3"/>
    <row r="234" ht="14.4" x14ac:dyDescent="0.3"/>
    <row r="235" ht="14.4" x14ac:dyDescent="0.3"/>
    <row r="236" ht="14.4" x14ac:dyDescent="0.3"/>
    <row r="237" ht="14.4" x14ac:dyDescent="0.3"/>
    <row r="238" ht="14.4" x14ac:dyDescent="0.3"/>
    <row r="239" ht="14.4" x14ac:dyDescent="0.3"/>
    <row r="240" ht="14.4" x14ac:dyDescent="0.3"/>
    <row r="241" ht="14.4" x14ac:dyDescent="0.3"/>
    <row r="242" ht="14.4" x14ac:dyDescent="0.3"/>
    <row r="243" ht="14.4" x14ac:dyDescent="0.3"/>
    <row r="244" ht="14.4" x14ac:dyDescent="0.3"/>
    <row r="245" ht="14.4" x14ac:dyDescent="0.3"/>
    <row r="246" ht="14.4" x14ac:dyDescent="0.3"/>
    <row r="247" ht="14.4" x14ac:dyDescent="0.3"/>
    <row r="248" ht="14.4" x14ac:dyDescent="0.3"/>
    <row r="249" ht="14.4" x14ac:dyDescent="0.3"/>
    <row r="250" ht="14.4" x14ac:dyDescent="0.3"/>
    <row r="251" ht="14.4" x14ac:dyDescent="0.3"/>
    <row r="252" ht="14.4" x14ac:dyDescent="0.3"/>
    <row r="253" ht="14.4" x14ac:dyDescent="0.3"/>
    <row r="254" ht="14.4" x14ac:dyDescent="0.3"/>
    <row r="255" ht="14.4" x14ac:dyDescent="0.3"/>
    <row r="256" ht="14.4" x14ac:dyDescent="0.3"/>
    <row r="257" ht="14.4" x14ac:dyDescent="0.3"/>
    <row r="258" ht="14.4" x14ac:dyDescent="0.3"/>
    <row r="259" ht="14.4" x14ac:dyDescent="0.3"/>
    <row r="260" ht="14.4" x14ac:dyDescent="0.3"/>
    <row r="261" ht="14.4" x14ac:dyDescent="0.3"/>
    <row r="262" ht="14.4" x14ac:dyDescent="0.3"/>
    <row r="263" ht="14.4" x14ac:dyDescent="0.3"/>
    <row r="264" ht="14.4" x14ac:dyDescent="0.3"/>
    <row r="265" ht="14.4" x14ac:dyDescent="0.3"/>
    <row r="266" ht="14.4" x14ac:dyDescent="0.3"/>
    <row r="267" ht="14.4" x14ac:dyDescent="0.3"/>
    <row r="268" ht="14.4" x14ac:dyDescent="0.3"/>
    <row r="269" ht="14.4" x14ac:dyDescent="0.3"/>
    <row r="270" ht="14.4" x14ac:dyDescent="0.3"/>
    <row r="271" ht="14.4" x14ac:dyDescent="0.3"/>
    <row r="272" ht="14.4" x14ac:dyDescent="0.3"/>
    <row r="273" ht="14.4" x14ac:dyDescent="0.3"/>
    <row r="274" ht="14.4" x14ac:dyDescent="0.3"/>
    <row r="275" ht="14.4" x14ac:dyDescent="0.3"/>
    <row r="276" ht="14.4" x14ac:dyDescent="0.3"/>
    <row r="277" ht="14.4" x14ac:dyDescent="0.3"/>
    <row r="278" ht="14.4" x14ac:dyDescent="0.3"/>
    <row r="279" ht="14.4" x14ac:dyDescent="0.3"/>
    <row r="280" ht="14.4" x14ac:dyDescent="0.3"/>
    <row r="281" ht="14.4" x14ac:dyDescent="0.3"/>
    <row r="282" ht="14.4" x14ac:dyDescent="0.3"/>
    <row r="283" ht="14.4" x14ac:dyDescent="0.3"/>
    <row r="284" ht="14.4" x14ac:dyDescent="0.3"/>
    <row r="285" ht="14.4" x14ac:dyDescent="0.3"/>
    <row r="286" ht="14.4" x14ac:dyDescent="0.3"/>
    <row r="287" ht="14.4" x14ac:dyDescent="0.3"/>
    <row r="288" ht="14.4" x14ac:dyDescent="0.3"/>
    <row r="289" ht="14.4" x14ac:dyDescent="0.3"/>
    <row r="290" ht="14.4" x14ac:dyDescent="0.3"/>
    <row r="291" ht="14.4" x14ac:dyDescent="0.3"/>
    <row r="292" ht="14.4" x14ac:dyDescent="0.3"/>
    <row r="293" ht="14.4" x14ac:dyDescent="0.3"/>
    <row r="294" ht="14.4" x14ac:dyDescent="0.3"/>
    <row r="295" ht="14.4" x14ac:dyDescent="0.3"/>
    <row r="296" ht="14.4" x14ac:dyDescent="0.3"/>
    <row r="297" ht="14.4" x14ac:dyDescent="0.3"/>
    <row r="298" ht="14.4" x14ac:dyDescent="0.3"/>
    <row r="299" ht="14.4" x14ac:dyDescent="0.3"/>
    <row r="300" ht="14.4" x14ac:dyDescent="0.3"/>
    <row r="301" ht="14.4" x14ac:dyDescent="0.3"/>
    <row r="302" ht="14.4" x14ac:dyDescent="0.3"/>
    <row r="303" ht="14.4" x14ac:dyDescent="0.3"/>
    <row r="304" ht="14.4" x14ac:dyDescent="0.3"/>
    <row r="305" ht="14.4" x14ac:dyDescent="0.3"/>
    <row r="306" ht="14.4" x14ac:dyDescent="0.3"/>
    <row r="307" ht="14.4" x14ac:dyDescent="0.3"/>
    <row r="308" ht="14.4" x14ac:dyDescent="0.3"/>
    <row r="309" ht="14.4" x14ac:dyDescent="0.3"/>
    <row r="310" ht="14.4" x14ac:dyDescent="0.3"/>
    <row r="311" ht="14.4" x14ac:dyDescent="0.3"/>
    <row r="312" ht="14.4" x14ac:dyDescent="0.3"/>
    <row r="313" ht="14.4" x14ac:dyDescent="0.3"/>
    <row r="314" ht="14.4" x14ac:dyDescent="0.3"/>
    <row r="315" ht="14.4" x14ac:dyDescent="0.3"/>
    <row r="316" ht="14.4" x14ac:dyDescent="0.3"/>
    <row r="317" ht="14.4" x14ac:dyDescent="0.3"/>
    <row r="318" ht="14.4" x14ac:dyDescent="0.3"/>
    <row r="319" ht="14.4" x14ac:dyDescent="0.3"/>
    <row r="320" ht="14.4" x14ac:dyDescent="0.3"/>
    <row r="321" ht="14.4" x14ac:dyDescent="0.3"/>
    <row r="322" ht="14.4" x14ac:dyDescent="0.3"/>
    <row r="323" ht="14.4" x14ac:dyDescent="0.3"/>
    <row r="324" ht="14.4" x14ac:dyDescent="0.3"/>
    <row r="325" ht="14.4" x14ac:dyDescent="0.3"/>
    <row r="326" ht="14.4" x14ac:dyDescent="0.3"/>
    <row r="327" ht="14.4" x14ac:dyDescent="0.3"/>
    <row r="328" ht="14.4" x14ac:dyDescent="0.3"/>
    <row r="329" ht="14.4" x14ac:dyDescent="0.3"/>
    <row r="330" ht="14.4" x14ac:dyDescent="0.3"/>
    <row r="331" ht="14.4" x14ac:dyDescent="0.3"/>
    <row r="332" ht="14.4" x14ac:dyDescent="0.3"/>
    <row r="333" ht="14.4" x14ac:dyDescent="0.3"/>
    <row r="334" ht="14.4" x14ac:dyDescent="0.3"/>
    <row r="335" ht="14.4" x14ac:dyDescent="0.3"/>
    <row r="336" ht="14.4" x14ac:dyDescent="0.3"/>
    <row r="337" ht="14.4" x14ac:dyDescent="0.3"/>
    <row r="338" ht="14.4" x14ac:dyDescent="0.3"/>
    <row r="339" ht="14.4" x14ac:dyDescent="0.3"/>
    <row r="340" ht="14.4" x14ac:dyDescent="0.3"/>
    <row r="341" ht="14.4" x14ac:dyDescent="0.3"/>
    <row r="342" ht="14.4" x14ac:dyDescent="0.3"/>
    <row r="343" ht="14.4" x14ac:dyDescent="0.3"/>
    <row r="344" ht="14.4" x14ac:dyDescent="0.3"/>
    <row r="345" ht="14.4" x14ac:dyDescent="0.3"/>
    <row r="346" ht="14.4" x14ac:dyDescent="0.3"/>
    <row r="347" ht="14.4" x14ac:dyDescent="0.3"/>
    <row r="348" ht="14.4" x14ac:dyDescent="0.3"/>
    <row r="349" ht="14.4" x14ac:dyDescent="0.3"/>
    <row r="350" ht="14.4" x14ac:dyDescent="0.3"/>
    <row r="351" ht="14.4" x14ac:dyDescent="0.3"/>
    <row r="352" ht="14.4" x14ac:dyDescent="0.3"/>
    <row r="353" ht="14.4" x14ac:dyDescent="0.3"/>
    <row r="354" ht="14.4" x14ac:dyDescent="0.3"/>
    <row r="355" ht="14.4" x14ac:dyDescent="0.3"/>
    <row r="356" ht="14.4" x14ac:dyDescent="0.3"/>
    <row r="357" ht="14.4" x14ac:dyDescent="0.3"/>
    <row r="358" ht="14.4" x14ac:dyDescent="0.3"/>
    <row r="359" ht="14.4" x14ac:dyDescent="0.3"/>
    <row r="360" ht="14.4" x14ac:dyDescent="0.3"/>
    <row r="361" ht="14.4" x14ac:dyDescent="0.3"/>
    <row r="362" ht="14.4" x14ac:dyDescent="0.3"/>
    <row r="363" ht="14.4" x14ac:dyDescent="0.3"/>
    <row r="364" ht="14.4" x14ac:dyDescent="0.3"/>
    <row r="365" ht="14.4" x14ac:dyDescent="0.3"/>
    <row r="366" ht="14.4" x14ac:dyDescent="0.3"/>
    <row r="367" ht="14.4" x14ac:dyDescent="0.3"/>
    <row r="368" ht="14.4" x14ac:dyDescent="0.3"/>
    <row r="369" ht="14.4" x14ac:dyDescent="0.3"/>
    <row r="370" ht="14.4" x14ac:dyDescent="0.3"/>
    <row r="371" ht="14.4" x14ac:dyDescent="0.3"/>
    <row r="372" ht="14.4" x14ac:dyDescent="0.3"/>
    <row r="373" ht="14.4" x14ac:dyDescent="0.3"/>
    <row r="374" ht="14.4" x14ac:dyDescent="0.3"/>
    <row r="375" ht="14.4" x14ac:dyDescent="0.3"/>
    <row r="376" ht="14.4" x14ac:dyDescent="0.3"/>
    <row r="377" ht="14.4" x14ac:dyDescent="0.3"/>
    <row r="378" ht="14.4" x14ac:dyDescent="0.3"/>
    <row r="379" ht="14.4" x14ac:dyDescent="0.3"/>
    <row r="380" ht="14.4" x14ac:dyDescent="0.3"/>
    <row r="381" ht="14.4" x14ac:dyDescent="0.3"/>
    <row r="382" ht="14.4" x14ac:dyDescent="0.3"/>
    <row r="383" ht="14.4" x14ac:dyDescent="0.3"/>
    <row r="384" ht="14.4" x14ac:dyDescent="0.3"/>
    <row r="385" ht="14.4" x14ac:dyDescent="0.3"/>
    <row r="386" ht="14.4" x14ac:dyDescent="0.3"/>
    <row r="387" ht="14.4" x14ac:dyDescent="0.3"/>
    <row r="388" ht="14.4" x14ac:dyDescent="0.3"/>
    <row r="389" ht="14.4" x14ac:dyDescent="0.3"/>
    <row r="390" ht="14.4" x14ac:dyDescent="0.3"/>
    <row r="391" ht="14.4" x14ac:dyDescent="0.3"/>
    <row r="392" ht="14.4" x14ac:dyDescent="0.3"/>
    <row r="393" ht="14.4" x14ac:dyDescent="0.3"/>
    <row r="394" ht="14.4" x14ac:dyDescent="0.3"/>
    <row r="395" ht="14.4" x14ac:dyDescent="0.3"/>
    <row r="396" ht="14.4" x14ac:dyDescent="0.3"/>
    <row r="397" ht="14.4" x14ac:dyDescent="0.3"/>
    <row r="398" ht="14.4" x14ac:dyDescent="0.3"/>
    <row r="399" ht="14.4" x14ac:dyDescent="0.3"/>
    <row r="400" ht="14.4" x14ac:dyDescent="0.3"/>
    <row r="401" ht="14.4" x14ac:dyDescent="0.3"/>
    <row r="402" ht="14.4" x14ac:dyDescent="0.3"/>
    <row r="403" ht="14.4" x14ac:dyDescent="0.3"/>
    <row r="404" ht="14.4" x14ac:dyDescent="0.3"/>
    <row r="405" ht="14.4" x14ac:dyDescent="0.3"/>
    <row r="406" ht="14.4" x14ac:dyDescent="0.3"/>
    <row r="407" ht="14.4" x14ac:dyDescent="0.3"/>
    <row r="408" ht="14.4" x14ac:dyDescent="0.3"/>
    <row r="409" ht="14.4" x14ac:dyDescent="0.3"/>
    <row r="410" ht="14.4" x14ac:dyDescent="0.3"/>
    <row r="411" ht="14.4" x14ac:dyDescent="0.3"/>
    <row r="412" ht="14.4" x14ac:dyDescent="0.3"/>
    <row r="413" ht="14.4" x14ac:dyDescent="0.3"/>
    <row r="414" ht="14.4" x14ac:dyDescent="0.3"/>
    <row r="415" ht="14.4" x14ac:dyDescent="0.3"/>
    <row r="416" ht="14.4" x14ac:dyDescent="0.3"/>
    <row r="417" ht="14.4" x14ac:dyDescent="0.3"/>
    <row r="418" ht="14.4" x14ac:dyDescent="0.3"/>
    <row r="419" ht="14.4" x14ac:dyDescent="0.3"/>
    <row r="420" ht="14.4" x14ac:dyDescent="0.3"/>
    <row r="421" ht="14.4" x14ac:dyDescent="0.3"/>
    <row r="422" ht="14.4" x14ac:dyDescent="0.3"/>
    <row r="423" ht="14.4" x14ac:dyDescent="0.3"/>
    <row r="424" ht="14.4" x14ac:dyDescent="0.3"/>
    <row r="425" ht="14.4" x14ac:dyDescent="0.3"/>
    <row r="426" ht="14.4" x14ac:dyDescent="0.3"/>
    <row r="427" ht="14.4" x14ac:dyDescent="0.3"/>
    <row r="428" ht="14.4" x14ac:dyDescent="0.3"/>
    <row r="429" ht="14.4" x14ac:dyDescent="0.3"/>
    <row r="430" ht="14.4" x14ac:dyDescent="0.3"/>
    <row r="431" ht="14.4" x14ac:dyDescent="0.3"/>
    <row r="432" ht="14.4" x14ac:dyDescent="0.3"/>
    <row r="433" ht="14.4" x14ac:dyDescent="0.3"/>
    <row r="434" ht="14.4" x14ac:dyDescent="0.3"/>
    <row r="435" ht="14.4" x14ac:dyDescent="0.3"/>
    <row r="436" ht="14.4" x14ac:dyDescent="0.3"/>
    <row r="437" ht="14.4" x14ac:dyDescent="0.3"/>
    <row r="438" ht="14.4" x14ac:dyDescent="0.3"/>
    <row r="439" ht="14.4" x14ac:dyDescent="0.3"/>
    <row r="440" ht="14.4" x14ac:dyDescent="0.3"/>
    <row r="441" ht="14.4" x14ac:dyDescent="0.3"/>
    <row r="442" ht="14.4" x14ac:dyDescent="0.3"/>
    <row r="443" ht="14.4" x14ac:dyDescent="0.3"/>
    <row r="444" ht="14.4" x14ac:dyDescent="0.3"/>
    <row r="445" ht="14.4" x14ac:dyDescent="0.3"/>
    <row r="446" ht="14.4" x14ac:dyDescent="0.3"/>
    <row r="447" ht="14.4" x14ac:dyDescent="0.3"/>
    <row r="448" ht="14.4" x14ac:dyDescent="0.3"/>
    <row r="449" ht="14.4" x14ac:dyDescent="0.3"/>
    <row r="450" ht="14.4" x14ac:dyDescent="0.3"/>
    <row r="451" ht="14.4" x14ac:dyDescent="0.3"/>
    <row r="452" ht="14.4" x14ac:dyDescent="0.3"/>
    <row r="453" ht="14.4" x14ac:dyDescent="0.3"/>
    <row r="454" ht="14.4" x14ac:dyDescent="0.3"/>
    <row r="455" ht="14.4" x14ac:dyDescent="0.3"/>
    <row r="456" ht="14.4" x14ac:dyDescent="0.3"/>
    <row r="457" ht="14.4" x14ac:dyDescent="0.3"/>
    <row r="458" ht="14.4" x14ac:dyDescent="0.3"/>
    <row r="459" ht="14.4" x14ac:dyDescent="0.3"/>
    <row r="460" ht="14.4" x14ac:dyDescent="0.3"/>
    <row r="461" ht="14.4" x14ac:dyDescent="0.3"/>
    <row r="462" ht="14.4" x14ac:dyDescent="0.3"/>
    <row r="463" ht="14.4" x14ac:dyDescent="0.3"/>
    <row r="464" ht="14.4" x14ac:dyDescent="0.3"/>
    <row r="465" ht="14.4" x14ac:dyDescent="0.3"/>
    <row r="466" ht="14.4" x14ac:dyDescent="0.3"/>
    <row r="467" ht="14.4" x14ac:dyDescent="0.3"/>
    <row r="468" ht="14.4" x14ac:dyDescent="0.3"/>
    <row r="469" ht="14.4" x14ac:dyDescent="0.3"/>
    <row r="470" ht="14.4" x14ac:dyDescent="0.3"/>
    <row r="471" ht="14.4" x14ac:dyDescent="0.3"/>
    <row r="472" ht="14.4" x14ac:dyDescent="0.3"/>
    <row r="473" ht="14.4" x14ac:dyDescent="0.3"/>
    <row r="474" ht="14.4" x14ac:dyDescent="0.3"/>
    <row r="475" ht="14.4" x14ac:dyDescent="0.3"/>
    <row r="476" ht="14.4" x14ac:dyDescent="0.3"/>
    <row r="477" ht="14.4" x14ac:dyDescent="0.3"/>
    <row r="478" ht="14.4" x14ac:dyDescent="0.3"/>
    <row r="479" ht="14.4" x14ac:dyDescent="0.3"/>
    <row r="480" ht="14.4" x14ac:dyDescent="0.3"/>
    <row r="481" ht="14.4" x14ac:dyDescent="0.3"/>
    <row r="482" ht="14.4" x14ac:dyDescent="0.3"/>
    <row r="483" ht="14.4" x14ac:dyDescent="0.3"/>
    <row r="484" ht="14.4" x14ac:dyDescent="0.3"/>
    <row r="485" ht="14.4" x14ac:dyDescent="0.3"/>
    <row r="486" ht="14.4" x14ac:dyDescent="0.3"/>
    <row r="487" ht="14.4" x14ac:dyDescent="0.3"/>
    <row r="488" ht="14.4" x14ac:dyDescent="0.3"/>
    <row r="489" ht="14.4" x14ac:dyDescent="0.3"/>
    <row r="490" ht="14.4" x14ac:dyDescent="0.3"/>
    <row r="491" ht="14.4" x14ac:dyDescent="0.3"/>
    <row r="492" ht="14.4" x14ac:dyDescent="0.3"/>
    <row r="493" ht="14.4" x14ac:dyDescent="0.3"/>
    <row r="494" ht="14.4" x14ac:dyDescent="0.3"/>
    <row r="495" ht="14.4" x14ac:dyDescent="0.3"/>
    <row r="496" ht="14.4" x14ac:dyDescent="0.3"/>
    <row r="497" ht="14.4" x14ac:dyDescent="0.3"/>
    <row r="498" ht="14.4" x14ac:dyDescent="0.3"/>
    <row r="499" ht="14.4" x14ac:dyDescent="0.3"/>
    <row r="500" ht="14.4" x14ac:dyDescent="0.3"/>
    <row r="501" ht="14.4" x14ac:dyDescent="0.3"/>
    <row r="502" ht="14.4" x14ac:dyDescent="0.3"/>
    <row r="503" ht="14.4" x14ac:dyDescent="0.3"/>
    <row r="504" ht="14.4" x14ac:dyDescent="0.3"/>
    <row r="505" ht="14.4" x14ac:dyDescent="0.3"/>
    <row r="506" ht="14.4" x14ac:dyDescent="0.3"/>
    <row r="507" ht="14.4" x14ac:dyDescent="0.3"/>
    <row r="508" ht="14.4" x14ac:dyDescent="0.3"/>
    <row r="509" ht="14.4" x14ac:dyDescent="0.3"/>
    <row r="510" ht="14.4" x14ac:dyDescent="0.3"/>
    <row r="511" ht="14.4" x14ac:dyDescent="0.3"/>
    <row r="512" ht="14.4" x14ac:dyDescent="0.3"/>
    <row r="513" ht="14.4" x14ac:dyDescent="0.3"/>
    <row r="514" ht="14.4" x14ac:dyDescent="0.3"/>
    <row r="515" ht="14.4" x14ac:dyDescent="0.3"/>
    <row r="516" ht="14.4" x14ac:dyDescent="0.3"/>
    <row r="517" ht="14.4" x14ac:dyDescent="0.3"/>
    <row r="518" ht="14.4" x14ac:dyDescent="0.3"/>
    <row r="519" ht="14.4" x14ac:dyDescent="0.3"/>
    <row r="520" ht="14.4" x14ac:dyDescent="0.3"/>
    <row r="521" ht="14.4" x14ac:dyDescent="0.3"/>
    <row r="522" ht="14.4" x14ac:dyDescent="0.3"/>
    <row r="523" ht="14.4" x14ac:dyDescent="0.3"/>
    <row r="524" ht="14.4" x14ac:dyDescent="0.3"/>
    <row r="525" ht="14.4" x14ac:dyDescent="0.3"/>
    <row r="526" ht="14.4" x14ac:dyDescent="0.3"/>
    <row r="527" ht="14.4" x14ac:dyDescent="0.3"/>
    <row r="528" ht="14.4" x14ac:dyDescent="0.3"/>
    <row r="529" ht="14.4" x14ac:dyDescent="0.3"/>
    <row r="530" ht="14.4" x14ac:dyDescent="0.3"/>
    <row r="531" ht="14.4" x14ac:dyDescent="0.3"/>
    <row r="532" ht="14.4" x14ac:dyDescent="0.3"/>
    <row r="533" ht="14.4" x14ac:dyDescent="0.3"/>
    <row r="534" ht="14.4" x14ac:dyDescent="0.3"/>
    <row r="535" ht="14.4" x14ac:dyDescent="0.3"/>
    <row r="536" ht="14.4" x14ac:dyDescent="0.3"/>
    <row r="537" ht="14.4" x14ac:dyDescent="0.3"/>
    <row r="538" ht="14.4" x14ac:dyDescent="0.3"/>
    <row r="539" ht="14.4" x14ac:dyDescent="0.3"/>
    <row r="540" ht="14.4" x14ac:dyDescent="0.3"/>
    <row r="541" ht="14.4" x14ac:dyDescent="0.3"/>
    <row r="542" ht="14.4" x14ac:dyDescent="0.3"/>
    <row r="543" ht="14.4" x14ac:dyDescent="0.3"/>
    <row r="544" ht="14.4" x14ac:dyDescent="0.3"/>
    <row r="545" ht="14.4" x14ac:dyDescent="0.3"/>
    <row r="546" ht="14.4" x14ac:dyDescent="0.3"/>
    <row r="547" ht="14.4" x14ac:dyDescent="0.3"/>
    <row r="548" ht="14.4" x14ac:dyDescent="0.3"/>
    <row r="549" ht="14.4" x14ac:dyDescent="0.3"/>
    <row r="550" ht="14.4" x14ac:dyDescent="0.3"/>
    <row r="551" ht="14.4" x14ac:dyDescent="0.3"/>
    <row r="552" ht="14.4" x14ac:dyDescent="0.3"/>
    <row r="553" ht="14.4" x14ac:dyDescent="0.3"/>
    <row r="554" ht="14.4" x14ac:dyDescent="0.3"/>
    <row r="555" ht="14.4" x14ac:dyDescent="0.3"/>
    <row r="556" ht="14.4" x14ac:dyDescent="0.3"/>
    <row r="557" ht="14.4" x14ac:dyDescent="0.3"/>
    <row r="558" ht="14.4" x14ac:dyDescent="0.3"/>
    <row r="559" ht="14.4" x14ac:dyDescent="0.3"/>
    <row r="560" ht="14.4" x14ac:dyDescent="0.3"/>
    <row r="561" ht="14.4" x14ac:dyDescent="0.3"/>
    <row r="562" ht="14.4" x14ac:dyDescent="0.3"/>
    <row r="563" ht="14.4" x14ac:dyDescent="0.3"/>
    <row r="564" ht="14.4" x14ac:dyDescent="0.3"/>
    <row r="565" ht="14.4" x14ac:dyDescent="0.3"/>
    <row r="566" ht="14.4" x14ac:dyDescent="0.3"/>
    <row r="567" ht="14.4" x14ac:dyDescent="0.3"/>
    <row r="568" ht="14.4" x14ac:dyDescent="0.3"/>
    <row r="569" ht="14.4" x14ac:dyDescent="0.3"/>
    <row r="570" ht="14.4" x14ac:dyDescent="0.3"/>
    <row r="571" ht="14.4" x14ac:dyDescent="0.3"/>
    <row r="572" ht="14.4" x14ac:dyDescent="0.3"/>
    <row r="573" ht="14.4" x14ac:dyDescent="0.3"/>
    <row r="574" ht="14.4" x14ac:dyDescent="0.3"/>
    <row r="575" ht="14.4" x14ac:dyDescent="0.3"/>
    <row r="576" ht="14.4" x14ac:dyDescent="0.3"/>
    <row r="577" ht="14.4" x14ac:dyDescent="0.3"/>
    <row r="578" ht="14.4" x14ac:dyDescent="0.3"/>
    <row r="579" ht="14.4" x14ac:dyDescent="0.3"/>
    <row r="580" ht="14.4" x14ac:dyDescent="0.3"/>
    <row r="581" ht="14.4" x14ac:dyDescent="0.3"/>
    <row r="582" ht="14.4" x14ac:dyDescent="0.3"/>
    <row r="583" ht="14.4" x14ac:dyDescent="0.3"/>
    <row r="584" ht="14.4" x14ac:dyDescent="0.3"/>
    <row r="585" ht="14.4" x14ac:dyDescent="0.3"/>
    <row r="586" ht="14.4" x14ac:dyDescent="0.3"/>
    <row r="587" ht="14.4" x14ac:dyDescent="0.3"/>
    <row r="588" ht="14.4" x14ac:dyDescent="0.3"/>
    <row r="589" ht="14.4" x14ac:dyDescent="0.3"/>
    <row r="590" ht="14.4" x14ac:dyDescent="0.3"/>
    <row r="591" ht="14.4" x14ac:dyDescent="0.3"/>
    <row r="592" ht="14.4" x14ac:dyDescent="0.3"/>
    <row r="593" ht="14.4" x14ac:dyDescent="0.3"/>
    <row r="594" ht="14.4" x14ac:dyDescent="0.3"/>
    <row r="595" ht="14.4" x14ac:dyDescent="0.3"/>
    <row r="596" ht="14.4" x14ac:dyDescent="0.3"/>
    <row r="597" ht="14.4" x14ac:dyDescent="0.3"/>
    <row r="598" ht="14.4" x14ac:dyDescent="0.3"/>
    <row r="599" ht="14.4" x14ac:dyDescent="0.3"/>
    <row r="600" ht="14.4" x14ac:dyDescent="0.3"/>
    <row r="601" ht="14.4" x14ac:dyDescent="0.3"/>
    <row r="602" ht="14.4" x14ac:dyDescent="0.3"/>
    <row r="603" ht="14.4" x14ac:dyDescent="0.3"/>
    <row r="604" ht="14.4" x14ac:dyDescent="0.3"/>
    <row r="605" ht="14.4" x14ac:dyDescent="0.3"/>
    <row r="606" ht="14.4" x14ac:dyDescent="0.3"/>
    <row r="607" ht="14.4" x14ac:dyDescent="0.3"/>
    <row r="608" ht="14.4" x14ac:dyDescent="0.3"/>
    <row r="609" ht="14.4" x14ac:dyDescent="0.3"/>
    <row r="610" ht="14.4" x14ac:dyDescent="0.3"/>
    <row r="611" ht="14.4" x14ac:dyDescent="0.3"/>
    <row r="612" ht="14.4" x14ac:dyDescent="0.3"/>
    <row r="613" ht="14.4" x14ac:dyDescent="0.3"/>
    <row r="614" ht="14.4" x14ac:dyDescent="0.3"/>
    <row r="615" ht="14.4" x14ac:dyDescent="0.3"/>
    <row r="616" ht="14.4" x14ac:dyDescent="0.3"/>
    <row r="617" ht="14.4" x14ac:dyDescent="0.3"/>
    <row r="618" ht="14.4" x14ac:dyDescent="0.3"/>
    <row r="619" ht="14.4" x14ac:dyDescent="0.3"/>
    <row r="620" ht="14.4" x14ac:dyDescent="0.3"/>
    <row r="621" ht="14.4" x14ac:dyDescent="0.3"/>
    <row r="622" ht="14.4" x14ac:dyDescent="0.3"/>
    <row r="623" ht="14.4" x14ac:dyDescent="0.3"/>
    <row r="624" ht="14.4" x14ac:dyDescent="0.3"/>
    <row r="625" ht="14.4" x14ac:dyDescent="0.3"/>
    <row r="626" ht="14.4" x14ac:dyDescent="0.3"/>
    <row r="627" ht="14.4" x14ac:dyDescent="0.3"/>
    <row r="628" ht="14.4" x14ac:dyDescent="0.3"/>
    <row r="629" ht="14.4" x14ac:dyDescent="0.3"/>
    <row r="630" ht="14.4" x14ac:dyDescent="0.3"/>
    <row r="631" ht="14.4" x14ac:dyDescent="0.3"/>
    <row r="632" ht="14.4" x14ac:dyDescent="0.3"/>
    <row r="633" ht="14.4" x14ac:dyDescent="0.3"/>
    <row r="634" ht="14.4" x14ac:dyDescent="0.3"/>
    <row r="635" ht="14.4" x14ac:dyDescent="0.3"/>
    <row r="636" ht="14.4" x14ac:dyDescent="0.3"/>
    <row r="637" ht="14.4" x14ac:dyDescent="0.3"/>
    <row r="638" ht="14.4" x14ac:dyDescent="0.3"/>
    <row r="639" ht="14.4" x14ac:dyDescent="0.3"/>
    <row r="640" ht="14.4" x14ac:dyDescent="0.3"/>
    <row r="641" ht="14.4" x14ac:dyDescent="0.3"/>
    <row r="642" ht="14.4" x14ac:dyDescent="0.3"/>
    <row r="643" ht="14.4" x14ac:dyDescent="0.3"/>
    <row r="644" ht="14.4" x14ac:dyDescent="0.3"/>
    <row r="645" ht="14.4" x14ac:dyDescent="0.3"/>
    <row r="646" ht="14.4" x14ac:dyDescent="0.3"/>
    <row r="647" ht="14.4" x14ac:dyDescent="0.3"/>
    <row r="648" ht="14.4" x14ac:dyDescent="0.3"/>
    <row r="649" ht="14.4" x14ac:dyDescent="0.3"/>
    <row r="650" ht="14.4" x14ac:dyDescent="0.3"/>
    <row r="651" ht="14.4" x14ac:dyDescent="0.3"/>
    <row r="652" ht="14.4" x14ac:dyDescent="0.3"/>
    <row r="653" ht="14.4" x14ac:dyDescent="0.3"/>
    <row r="654" ht="14.4" x14ac:dyDescent="0.3"/>
    <row r="655" ht="14.4" x14ac:dyDescent="0.3"/>
    <row r="656" ht="14.4" x14ac:dyDescent="0.3"/>
    <row r="657" ht="14.4" x14ac:dyDescent="0.3"/>
    <row r="658" ht="14.4" x14ac:dyDescent="0.3"/>
    <row r="659" ht="14.4" x14ac:dyDescent="0.3"/>
    <row r="660" ht="14.4" x14ac:dyDescent="0.3"/>
    <row r="661" ht="14.4" x14ac:dyDescent="0.3"/>
    <row r="662" ht="14.4" x14ac:dyDescent="0.3"/>
    <row r="663" ht="14.4" x14ac:dyDescent="0.3"/>
    <row r="664" ht="14.4" x14ac:dyDescent="0.3"/>
    <row r="665" ht="14.4" x14ac:dyDescent="0.3"/>
    <row r="666" ht="14.4" x14ac:dyDescent="0.3"/>
    <row r="667" ht="14.4" x14ac:dyDescent="0.3"/>
    <row r="668" ht="14.4" x14ac:dyDescent="0.3"/>
    <row r="669" ht="14.4" x14ac:dyDescent="0.3"/>
    <row r="670" ht="14.4" x14ac:dyDescent="0.3"/>
    <row r="671" ht="14.4" x14ac:dyDescent="0.3"/>
    <row r="672" ht="14.4" x14ac:dyDescent="0.3"/>
    <row r="673" ht="14.4" x14ac:dyDescent="0.3"/>
    <row r="674" ht="14.4" x14ac:dyDescent="0.3"/>
    <row r="675" ht="14.4" x14ac:dyDescent="0.3"/>
    <row r="676" ht="14.4" x14ac:dyDescent="0.3"/>
    <row r="677" ht="14.4" x14ac:dyDescent="0.3"/>
    <row r="678" ht="14.4" x14ac:dyDescent="0.3"/>
    <row r="679" ht="14.4" x14ac:dyDescent="0.3"/>
    <row r="680" ht="14.4" x14ac:dyDescent="0.3"/>
    <row r="681" ht="14.4" x14ac:dyDescent="0.3"/>
    <row r="682" ht="14.4" x14ac:dyDescent="0.3"/>
    <row r="683" ht="14.4" x14ac:dyDescent="0.3"/>
    <row r="684" ht="14.4" x14ac:dyDescent="0.3"/>
    <row r="685" ht="14.4" x14ac:dyDescent="0.3"/>
    <row r="686" ht="14.4" x14ac:dyDescent="0.3"/>
    <row r="687" ht="14.4" x14ac:dyDescent="0.3"/>
    <row r="688" ht="14.4" x14ac:dyDescent="0.3"/>
    <row r="689" ht="14.4" x14ac:dyDescent="0.3"/>
    <row r="690" ht="14.4" x14ac:dyDescent="0.3"/>
    <row r="691" ht="14.4" x14ac:dyDescent="0.3"/>
    <row r="692" ht="14.4" x14ac:dyDescent="0.3"/>
    <row r="693" ht="14.4" x14ac:dyDescent="0.3"/>
    <row r="694" ht="14.4" x14ac:dyDescent="0.3"/>
    <row r="695" ht="14.4" x14ac:dyDescent="0.3"/>
    <row r="696" ht="14.4" x14ac:dyDescent="0.3"/>
    <row r="697" ht="14.4" x14ac:dyDescent="0.3"/>
    <row r="698" ht="14.4" x14ac:dyDescent="0.3"/>
    <row r="699" ht="14.4" x14ac:dyDescent="0.3"/>
    <row r="700" ht="14.4" x14ac:dyDescent="0.3"/>
    <row r="701" ht="14.4" x14ac:dyDescent="0.3"/>
    <row r="702" ht="14.4" x14ac:dyDescent="0.3"/>
    <row r="703" ht="14.4" x14ac:dyDescent="0.3"/>
    <row r="704" ht="14.4" x14ac:dyDescent="0.3"/>
    <row r="705" ht="14.4" x14ac:dyDescent="0.3"/>
    <row r="706" ht="14.4" x14ac:dyDescent="0.3"/>
    <row r="707" ht="14.4" x14ac:dyDescent="0.3"/>
    <row r="708" ht="14.4" x14ac:dyDescent="0.3"/>
    <row r="709" ht="14.4" x14ac:dyDescent="0.3"/>
    <row r="710" ht="14.4" x14ac:dyDescent="0.3"/>
    <row r="711" ht="14.4" x14ac:dyDescent="0.3"/>
    <row r="712" ht="14.4" x14ac:dyDescent="0.3"/>
    <row r="713" ht="14.4" x14ac:dyDescent="0.3"/>
    <row r="714" ht="14.4" x14ac:dyDescent="0.3"/>
    <row r="715" ht="14.4" x14ac:dyDescent="0.3"/>
    <row r="716" ht="14.4" x14ac:dyDescent="0.3"/>
    <row r="717" ht="14.4" x14ac:dyDescent="0.3"/>
    <row r="718" ht="14.4" x14ac:dyDescent="0.3"/>
    <row r="719" ht="14.4" x14ac:dyDescent="0.3"/>
    <row r="720" ht="14.4" x14ac:dyDescent="0.3"/>
    <row r="721" ht="14.4" x14ac:dyDescent="0.3"/>
    <row r="722" ht="14.4" x14ac:dyDescent="0.3"/>
    <row r="723" ht="14.4" x14ac:dyDescent="0.3"/>
    <row r="724" ht="14.4" x14ac:dyDescent="0.3"/>
    <row r="725" ht="14.4" x14ac:dyDescent="0.3"/>
    <row r="726" ht="14.4" x14ac:dyDescent="0.3"/>
    <row r="727" ht="14.4" x14ac:dyDescent="0.3"/>
    <row r="728" ht="14.4" x14ac:dyDescent="0.3"/>
    <row r="729" ht="14.4" x14ac:dyDescent="0.3"/>
    <row r="730" ht="14.4" x14ac:dyDescent="0.3"/>
    <row r="731" ht="14.4" x14ac:dyDescent="0.3"/>
    <row r="732" ht="14.4" x14ac:dyDescent="0.3"/>
    <row r="733" ht="14.4" x14ac:dyDescent="0.3"/>
    <row r="734" ht="14.4" x14ac:dyDescent="0.3"/>
    <row r="735" ht="14.4" x14ac:dyDescent="0.3"/>
    <row r="736" ht="14.4" x14ac:dyDescent="0.3"/>
    <row r="737" ht="14.4" x14ac:dyDescent="0.3"/>
    <row r="738" ht="14.4" x14ac:dyDescent="0.3"/>
    <row r="739" ht="14.4" x14ac:dyDescent="0.3"/>
    <row r="740" ht="14.4" x14ac:dyDescent="0.3"/>
    <row r="741" ht="14.4" x14ac:dyDescent="0.3"/>
    <row r="742" ht="14.4" x14ac:dyDescent="0.3"/>
    <row r="743" ht="14.4" x14ac:dyDescent="0.3"/>
    <row r="744" ht="14.4" x14ac:dyDescent="0.3"/>
    <row r="745" ht="14.4" x14ac:dyDescent="0.3"/>
    <row r="746" ht="14.4" x14ac:dyDescent="0.3"/>
    <row r="747" ht="14.4" x14ac:dyDescent="0.3"/>
    <row r="748" ht="14.4" x14ac:dyDescent="0.3"/>
    <row r="749" ht="14.4" x14ac:dyDescent="0.3"/>
    <row r="750" ht="14.4" x14ac:dyDescent="0.3"/>
    <row r="751" ht="14.4" x14ac:dyDescent="0.3"/>
    <row r="752" ht="14.4" x14ac:dyDescent="0.3"/>
    <row r="753" ht="14.4" x14ac:dyDescent="0.3"/>
    <row r="754" ht="14.4" x14ac:dyDescent="0.3"/>
    <row r="755" ht="14.4" x14ac:dyDescent="0.3"/>
    <row r="756" ht="14.4" x14ac:dyDescent="0.3"/>
    <row r="757" ht="14.4" x14ac:dyDescent="0.3"/>
    <row r="758" ht="14.4" x14ac:dyDescent="0.3"/>
    <row r="759" ht="14.4" x14ac:dyDescent="0.3"/>
    <row r="760" ht="14.4" x14ac:dyDescent="0.3"/>
    <row r="761" ht="14.4" x14ac:dyDescent="0.3"/>
    <row r="762" ht="14.4" x14ac:dyDescent="0.3"/>
    <row r="763" ht="14.4" x14ac:dyDescent="0.3"/>
    <row r="764" ht="14.4" x14ac:dyDescent="0.3"/>
    <row r="765" ht="14.4" x14ac:dyDescent="0.3"/>
    <row r="766" ht="14.4" x14ac:dyDescent="0.3"/>
    <row r="767" ht="14.4" x14ac:dyDescent="0.3"/>
    <row r="768" ht="14.4" x14ac:dyDescent="0.3"/>
    <row r="769" ht="14.4" x14ac:dyDescent="0.3"/>
    <row r="770" ht="14.4" x14ac:dyDescent="0.3"/>
    <row r="771" ht="14.4" x14ac:dyDescent="0.3"/>
    <row r="772" ht="14.4" x14ac:dyDescent="0.3"/>
    <row r="773" ht="14.4" x14ac:dyDescent="0.3"/>
    <row r="774" ht="14.4" x14ac:dyDescent="0.3"/>
    <row r="775" ht="14.4" x14ac:dyDescent="0.3"/>
    <row r="776" ht="14.4" x14ac:dyDescent="0.3"/>
    <row r="777" ht="14.4" x14ac:dyDescent="0.3"/>
    <row r="778" ht="14.4" x14ac:dyDescent="0.3"/>
    <row r="779" ht="14.4" x14ac:dyDescent="0.3"/>
    <row r="780" ht="14.4" x14ac:dyDescent="0.3"/>
    <row r="781" ht="14.4" x14ac:dyDescent="0.3"/>
    <row r="782" ht="14.4" x14ac:dyDescent="0.3"/>
    <row r="783" ht="14.4" x14ac:dyDescent="0.3"/>
    <row r="784" ht="14.4" x14ac:dyDescent="0.3"/>
    <row r="785" ht="14.4" x14ac:dyDescent="0.3"/>
    <row r="786" ht="14.4" x14ac:dyDescent="0.3"/>
    <row r="787" ht="14.4" x14ac:dyDescent="0.3"/>
    <row r="788" ht="14.4" x14ac:dyDescent="0.3"/>
    <row r="789" ht="14.4" x14ac:dyDescent="0.3"/>
    <row r="790" ht="14.4" x14ac:dyDescent="0.3"/>
    <row r="791" ht="14.4" x14ac:dyDescent="0.3"/>
    <row r="792" ht="14.4" x14ac:dyDescent="0.3"/>
    <row r="793" ht="14.4" x14ac:dyDescent="0.3"/>
    <row r="794" ht="14.4" x14ac:dyDescent="0.3"/>
    <row r="795" ht="14.4" x14ac:dyDescent="0.3"/>
    <row r="796" ht="14.4" x14ac:dyDescent="0.3"/>
    <row r="797" ht="14.4" x14ac:dyDescent="0.3"/>
    <row r="798" ht="14.4" x14ac:dyDescent="0.3"/>
    <row r="799" ht="14.4" x14ac:dyDescent="0.3"/>
    <row r="800" ht="14.4" x14ac:dyDescent="0.3"/>
    <row r="801" ht="14.4" x14ac:dyDescent="0.3"/>
    <row r="802" ht="14.4" x14ac:dyDescent="0.3"/>
    <row r="803" ht="14.4" x14ac:dyDescent="0.3"/>
    <row r="804" ht="14.4" x14ac:dyDescent="0.3"/>
    <row r="805" ht="14.4" x14ac:dyDescent="0.3"/>
    <row r="806" ht="14.4" x14ac:dyDescent="0.3"/>
    <row r="807" ht="14.4" x14ac:dyDescent="0.3"/>
    <row r="808" ht="14.4" x14ac:dyDescent="0.3"/>
    <row r="809" ht="14.4" x14ac:dyDescent="0.3"/>
    <row r="810" ht="14.4" x14ac:dyDescent="0.3"/>
    <row r="811" ht="14.4" x14ac:dyDescent="0.3"/>
    <row r="812" ht="14.4" x14ac:dyDescent="0.3"/>
    <row r="813" ht="14.4" x14ac:dyDescent="0.3"/>
    <row r="814" ht="14.4" x14ac:dyDescent="0.3"/>
    <row r="815" ht="14.4" x14ac:dyDescent="0.3"/>
    <row r="816" ht="14.4" x14ac:dyDescent="0.3"/>
    <row r="817" ht="14.4" x14ac:dyDescent="0.3"/>
    <row r="818" ht="14.4" x14ac:dyDescent="0.3"/>
    <row r="819" ht="14.4" x14ac:dyDescent="0.3"/>
    <row r="820" ht="14.4" x14ac:dyDescent="0.3"/>
    <row r="821" ht="14.4" x14ac:dyDescent="0.3"/>
    <row r="822" ht="14.4" x14ac:dyDescent="0.3"/>
    <row r="823" ht="14.4" x14ac:dyDescent="0.3"/>
    <row r="824" ht="14.4" x14ac:dyDescent="0.3"/>
    <row r="825" ht="14.4" x14ac:dyDescent="0.3"/>
    <row r="826" ht="14.4" x14ac:dyDescent="0.3"/>
    <row r="827" ht="14.4" x14ac:dyDescent="0.3"/>
    <row r="828" ht="14.4" x14ac:dyDescent="0.3"/>
    <row r="829" ht="14.4" x14ac:dyDescent="0.3"/>
    <row r="830" ht="14.4" x14ac:dyDescent="0.3"/>
    <row r="831" ht="14.4" x14ac:dyDescent="0.3"/>
    <row r="832" ht="14.4" x14ac:dyDescent="0.3"/>
    <row r="833" ht="14.4" x14ac:dyDescent="0.3"/>
    <row r="834" ht="14.4" x14ac:dyDescent="0.3"/>
    <row r="835" ht="14.4" x14ac:dyDescent="0.3"/>
    <row r="836" ht="14.4" x14ac:dyDescent="0.3"/>
    <row r="837" ht="14.4" x14ac:dyDescent="0.3"/>
    <row r="838" ht="14.4" x14ac:dyDescent="0.3"/>
    <row r="839" ht="14.4" x14ac:dyDescent="0.3"/>
    <row r="840" ht="14.4" x14ac:dyDescent="0.3"/>
    <row r="841" ht="14.4" x14ac:dyDescent="0.3"/>
    <row r="842" ht="14.4" x14ac:dyDescent="0.3"/>
    <row r="843" ht="14.4" x14ac:dyDescent="0.3"/>
    <row r="844" ht="14.4" x14ac:dyDescent="0.3"/>
    <row r="845" ht="14.4" x14ac:dyDescent="0.3"/>
    <row r="846" ht="14.4" x14ac:dyDescent="0.3"/>
    <row r="847" ht="14.4" x14ac:dyDescent="0.3"/>
    <row r="848" ht="14.4" x14ac:dyDescent="0.3"/>
    <row r="849" ht="14.4" x14ac:dyDescent="0.3"/>
    <row r="850" ht="14.4" x14ac:dyDescent="0.3"/>
    <row r="851" ht="14.4" x14ac:dyDescent="0.3"/>
    <row r="852" ht="14.4" x14ac:dyDescent="0.3"/>
    <row r="853" ht="14.4" x14ac:dyDescent="0.3"/>
    <row r="854" ht="14.4" x14ac:dyDescent="0.3"/>
    <row r="855" ht="14.4" x14ac:dyDescent="0.3"/>
    <row r="856" ht="14.4" x14ac:dyDescent="0.3"/>
    <row r="857" ht="14.4" x14ac:dyDescent="0.3"/>
    <row r="858" ht="14.4" x14ac:dyDescent="0.3"/>
    <row r="859" ht="14.4" x14ac:dyDescent="0.3"/>
    <row r="860" ht="14.4" x14ac:dyDescent="0.3"/>
    <row r="861" ht="14.4" x14ac:dyDescent="0.3"/>
    <row r="862" ht="14.4" x14ac:dyDescent="0.3"/>
    <row r="863" ht="14.4" x14ac:dyDescent="0.3"/>
    <row r="864" ht="14.4" x14ac:dyDescent="0.3"/>
    <row r="865" ht="14.4" x14ac:dyDescent="0.3"/>
    <row r="866" ht="14.4" x14ac:dyDescent="0.3"/>
    <row r="867" ht="14.4" x14ac:dyDescent="0.3"/>
    <row r="868" ht="14.4" x14ac:dyDescent="0.3"/>
    <row r="869" ht="14.4" x14ac:dyDescent="0.3"/>
    <row r="870" ht="14.4" x14ac:dyDescent="0.3"/>
    <row r="871" ht="14.4" x14ac:dyDescent="0.3"/>
    <row r="872" ht="14.4" x14ac:dyDescent="0.3"/>
    <row r="873" ht="14.4" x14ac:dyDescent="0.3"/>
    <row r="874" ht="14.4" x14ac:dyDescent="0.3"/>
    <row r="875" ht="14.4" x14ac:dyDescent="0.3"/>
    <row r="876" ht="14.4" x14ac:dyDescent="0.3"/>
    <row r="877" ht="14.4" x14ac:dyDescent="0.3"/>
    <row r="878" ht="14.4" x14ac:dyDescent="0.3"/>
    <row r="879" ht="14.4" x14ac:dyDescent="0.3"/>
    <row r="880" ht="14.4" x14ac:dyDescent="0.3"/>
    <row r="881" ht="14.4" x14ac:dyDescent="0.3"/>
    <row r="882" ht="14.4" x14ac:dyDescent="0.3"/>
    <row r="883" ht="14.4" x14ac:dyDescent="0.3"/>
    <row r="884" ht="14.4" x14ac:dyDescent="0.3"/>
    <row r="885" ht="14.4" x14ac:dyDescent="0.3"/>
    <row r="886" ht="14.4" x14ac:dyDescent="0.3"/>
    <row r="887" ht="14.4" x14ac:dyDescent="0.3"/>
    <row r="888" ht="14.4" x14ac:dyDescent="0.3"/>
    <row r="889" ht="14.4" x14ac:dyDescent="0.3"/>
    <row r="890" ht="14.4" x14ac:dyDescent="0.3"/>
    <row r="891" ht="14.4" x14ac:dyDescent="0.3"/>
    <row r="892" ht="14.4" x14ac:dyDescent="0.3"/>
    <row r="893" ht="14.4" x14ac:dyDescent="0.3"/>
    <row r="894" ht="14.4" x14ac:dyDescent="0.3"/>
    <row r="895" ht="14.4" x14ac:dyDescent="0.3"/>
    <row r="896" ht="14.4" x14ac:dyDescent="0.3"/>
    <row r="897" ht="14.4" x14ac:dyDescent="0.3"/>
    <row r="898" ht="14.4" x14ac:dyDescent="0.3"/>
    <row r="899" ht="14.4" x14ac:dyDescent="0.3"/>
    <row r="900" ht="14.4" x14ac:dyDescent="0.3"/>
    <row r="901" ht="14.4" x14ac:dyDescent="0.3"/>
    <row r="902" ht="14.4" x14ac:dyDescent="0.3"/>
    <row r="903" ht="14.4" x14ac:dyDescent="0.3"/>
    <row r="904" ht="14.4" x14ac:dyDescent="0.3"/>
    <row r="905" ht="14.4" x14ac:dyDescent="0.3"/>
    <row r="906" ht="14.4" x14ac:dyDescent="0.3"/>
    <row r="907" ht="14.4" x14ac:dyDescent="0.3"/>
    <row r="908" ht="14.4" x14ac:dyDescent="0.3"/>
    <row r="909" ht="14.4" x14ac:dyDescent="0.3"/>
    <row r="910" ht="14.4" x14ac:dyDescent="0.3"/>
    <row r="911" ht="14.4" x14ac:dyDescent="0.3"/>
    <row r="912" ht="14.4" x14ac:dyDescent="0.3"/>
    <row r="913" ht="14.4" x14ac:dyDescent="0.3"/>
    <row r="914" ht="14.4" x14ac:dyDescent="0.3"/>
    <row r="915" ht="14.4" x14ac:dyDescent="0.3"/>
    <row r="916" ht="14.4" x14ac:dyDescent="0.3"/>
    <row r="917" ht="14.4" x14ac:dyDescent="0.3"/>
    <row r="918" ht="14.4" x14ac:dyDescent="0.3"/>
    <row r="919" ht="14.4" x14ac:dyDescent="0.3"/>
    <row r="920" ht="14.4" x14ac:dyDescent="0.3"/>
    <row r="921" ht="14.4" x14ac:dyDescent="0.3"/>
    <row r="922" ht="14.4" x14ac:dyDescent="0.3"/>
    <row r="923" ht="14.4" x14ac:dyDescent="0.3"/>
    <row r="924" ht="14.4" x14ac:dyDescent="0.3"/>
    <row r="925" ht="14.4" x14ac:dyDescent="0.3"/>
    <row r="926" ht="14.4" x14ac:dyDescent="0.3"/>
    <row r="927" ht="14.4" x14ac:dyDescent="0.3"/>
    <row r="928" ht="14.4" x14ac:dyDescent="0.3"/>
    <row r="929" ht="14.4" x14ac:dyDescent="0.3"/>
    <row r="930" ht="14.4" x14ac:dyDescent="0.3"/>
    <row r="931" ht="14.4" x14ac:dyDescent="0.3"/>
    <row r="932" ht="14.4" x14ac:dyDescent="0.3"/>
    <row r="933" ht="14.4" x14ac:dyDescent="0.3"/>
    <row r="934" ht="14.4" x14ac:dyDescent="0.3"/>
    <row r="935" ht="14.4" x14ac:dyDescent="0.3"/>
    <row r="936" ht="14.4" x14ac:dyDescent="0.3"/>
    <row r="937" ht="14.4" x14ac:dyDescent="0.3"/>
    <row r="938" ht="14.4" x14ac:dyDescent="0.3"/>
    <row r="939" ht="14.4" x14ac:dyDescent="0.3"/>
    <row r="940" ht="14.4" x14ac:dyDescent="0.3"/>
    <row r="941" ht="14.4" x14ac:dyDescent="0.3"/>
    <row r="942" ht="14.4" x14ac:dyDescent="0.3"/>
    <row r="943" ht="14.4" x14ac:dyDescent="0.3"/>
    <row r="944" ht="14.4" x14ac:dyDescent="0.3"/>
    <row r="945" ht="14.4" x14ac:dyDescent="0.3"/>
    <row r="946" ht="14.4" x14ac:dyDescent="0.3"/>
    <row r="947" ht="14.4" x14ac:dyDescent="0.3"/>
    <row r="948" ht="14.4" x14ac:dyDescent="0.3"/>
    <row r="949" ht="14.4" x14ac:dyDescent="0.3"/>
    <row r="950" ht="14.4" x14ac:dyDescent="0.3"/>
    <row r="951" ht="14.4" x14ac:dyDescent="0.3"/>
    <row r="952" ht="14.4" x14ac:dyDescent="0.3"/>
    <row r="953" ht="14.4" x14ac:dyDescent="0.3"/>
    <row r="954" ht="14.4" x14ac:dyDescent="0.3"/>
    <row r="955" ht="14.4" x14ac:dyDescent="0.3"/>
    <row r="956" ht="14.4" x14ac:dyDescent="0.3"/>
    <row r="957" ht="14.4" x14ac:dyDescent="0.3"/>
    <row r="958" ht="14.4" x14ac:dyDescent="0.3"/>
    <row r="959" ht="14.4" x14ac:dyDescent="0.3"/>
    <row r="960" ht="14.4" x14ac:dyDescent="0.3"/>
    <row r="961" ht="14.4" x14ac:dyDescent="0.3"/>
    <row r="962" ht="14.4" x14ac:dyDescent="0.3"/>
    <row r="963" ht="14.4" x14ac:dyDescent="0.3"/>
    <row r="964" ht="14.4" x14ac:dyDescent="0.3"/>
    <row r="965" ht="14.4" x14ac:dyDescent="0.3"/>
    <row r="966" ht="14.4" x14ac:dyDescent="0.3"/>
    <row r="967" ht="14.4" x14ac:dyDescent="0.3"/>
    <row r="968" ht="14.4" x14ac:dyDescent="0.3"/>
    <row r="969" ht="14.4" x14ac:dyDescent="0.3"/>
    <row r="970" ht="14.4" x14ac:dyDescent="0.3"/>
    <row r="971" ht="14.4" x14ac:dyDescent="0.3"/>
    <row r="972" ht="14.4" x14ac:dyDescent="0.3"/>
    <row r="973" ht="14.4" x14ac:dyDescent="0.3"/>
    <row r="974" ht="14.4" x14ac:dyDescent="0.3"/>
    <row r="975" ht="14.4" x14ac:dyDescent="0.3"/>
    <row r="976" ht="14.4" x14ac:dyDescent="0.3"/>
    <row r="977" ht="14.4" x14ac:dyDescent="0.3"/>
    <row r="978" ht="14.4" x14ac:dyDescent="0.3"/>
    <row r="979" ht="14.4" x14ac:dyDescent="0.3"/>
    <row r="980" ht="14.4" x14ac:dyDescent="0.3"/>
    <row r="981" ht="14.4" x14ac:dyDescent="0.3"/>
    <row r="982" ht="14.4" x14ac:dyDescent="0.3"/>
    <row r="983" ht="14.4" x14ac:dyDescent="0.3"/>
    <row r="984" ht="14.4" x14ac:dyDescent="0.3"/>
    <row r="985" ht="14.4" x14ac:dyDescent="0.3"/>
    <row r="986" ht="14.4" x14ac:dyDescent="0.3"/>
    <row r="987" ht="14.4" x14ac:dyDescent="0.3"/>
    <row r="988" ht="14.4" x14ac:dyDescent="0.3"/>
    <row r="989" ht="14.4" x14ac:dyDescent="0.3"/>
    <row r="990" ht="14.4" x14ac:dyDescent="0.3"/>
    <row r="991" ht="14.4" x14ac:dyDescent="0.3"/>
    <row r="992" ht="14.4" x14ac:dyDescent="0.3"/>
    <row r="993" ht="14.4" x14ac:dyDescent="0.3"/>
    <row r="994" ht="14.4" x14ac:dyDescent="0.3"/>
    <row r="995" ht="14.4" x14ac:dyDescent="0.3"/>
    <row r="996" ht="14.4" x14ac:dyDescent="0.3"/>
    <row r="997" ht="14.4" x14ac:dyDescent="0.3"/>
    <row r="998" ht="14.4" x14ac:dyDescent="0.3"/>
    <row r="999" ht="14.4" x14ac:dyDescent="0.3"/>
    <row r="1000" ht="14.4" x14ac:dyDescent="0.3"/>
    <row r="1001" ht="14.4" x14ac:dyDescent="0.3"/>
    <row r="1002" ht="14.4" x14ac:dyDescent="0.3"/>
    <row r="1003" ht="14.4" x14ac:dyDescent="0.3"/>
    <row r="1004" ht="14.4" x14ac:dyDescent="0.3"/>
    <row r="1005" ht="14.4" x14ac:dyDescent="0.3"/>
    <row r="1006" ht="14.4" x14ac:dyDescent="0.3"/>
    <row r="1007" ht="14.4" x14ac:dyDescent="0.3"/>
    <row r="1008" ht="14.4" x14ac:dyDescent="0.3"/>
    <row r="1009" ht="14.4" x14ac:dyDescent="0.3"/>
    <row r="1010" ht="14.4" x14ac:dyDescent="0.3"/>
    <row r="1011" ht="14.4" x14ac:dyDescent="0.3"/>
    <row r="1012" ht="14.4" x14ac:dyDescent="0.3"/>
  </sheetData>
  <sheetProtection algorithmName="SHA-512" hashValue="WiG2GM83JshRfUblCfSqb5kqkOfr6VhLcA0niMtjwOWFx42GnHb/f56DwObTWnGQiMfDMBHiMBogefglaXa3sA==" saltValue="G1Gf8KQDHBoezMBM/nAvcQ==" spinCount="100000" sheet="1" objects="1" scenarios="1" formatColumns="0" insertRows="0"/>
  <protectedRanges>
    <protectedRange sqref="C103 C27:D30 C34:D37 C40:D43 C46:D49 C52:D55 C58:D61 C64:D67 C71:D74 C78:D81 C84:D87 C90:D93 C96:D99 C15:O15 C21:D24 K27:O30 K34:O37 K40:O43 K46:O49 K52:O55 K58:O61 K64:O67 K71:O74 K78:O81 K84:O87 K90:O93 K96:O99 K21:O24 G27:I30 G34:I37 G40:I43 G46:I49 G52:I55 G58:I61 G64:I67 G71:I74 G78:I81 G84:I87 G90:I93 G96:I99 G21:I24 E19:E99 C16:E18 G16:I18 F16:F99 K16:O18 J16:J99" name="Range1"/>
  </protectedRanges>
  <mergeCells count="2">
    <mergeCell ref="M10:N10"/>
    <mergeCell ref="G2:M7"/>
  </mergeCells>
  <dataValidations xWindow="733" yWindow="304" count="4">
    <dataValidation allowBlank="1" showErrorMessage="1" sqref="C104:C1048576 D1:F14 D88:D89 K38:O39 K50:O51 K56:O57 K62:O63 K75:O77 K88:O89 K94:O95 K19:O20 A1:B1048576 P1:XFD1048576 H1:O14 K31:O33 K44:O45 K68:O70 K82:O83 H100:O1048576 D100:F1048576 D82:D83 D75:D77 D68:D70 D62:D63 D56:D57 D50:D51 D44:D45 D38:D39 D31:D33 D25:D26 D19:D20 K25:O26 C1:C102 G1:G1048576 H82:I83 H68:I70 H44:I45 H31:I33 H19:I20 H94:I95 H88:I89 H75:I77 H62:I63 H56:I57 H50:I51 H38:I39 H25:I26 D94:D95" xr:uid="{F5E7BA06-AF2D-4BA3-82C1-965BE1A5F246}"/>
    <dataValidation type="decimal" allowBlank="1" showErrorMessage="1" error="Please enter numerical value" sqref="C103" xr:uid="{199C58A0-AB35-44AC-A5D1-70B3CF48A58C}">
      <formula1>-999999999</formula1>
      <formula2>9999999999</formula2>
    </dataValidation>
    <dataValidation type="decimal" allowBlank="1" showInputMessage="1" showErrorMessage="1" errorTitle="Error" error="Please enter numerical values" sqref="I15:I18 K15:N18 I90:I93 K90:N93 D90:D93 D15:D18 I21:I24 K21:N24 D21:D24 I27:I30 K27:N30 D27:D30 I34:I37 K34:N37 D34:D37 I40:I43 K40:N43 D40:D43 I46:I49 K46:N49 D46:D49 I52:I55 K52:N55 D52:D55 I58:I61 K58:N61 D58:D61 I64:I67 K64:N67 D64:D67 I71:I74 K71:N74 D71:D74 I78:I81 K78:N81 D78:D81 I84:I87 K84:N87 D84:D87 I96:I99 K96:N99 D96:D99" xr:uid="{92F414DB-9A6F-4108-82A7-13D4E34D149E}">
      <formula1>-100000000000000000</formula1>
      <formula2>1000000000000000000</formula2>
    </dataValidation>
    <dataValidation type="decimal" allowBlank="1" showErrorMessage="1" sqref="O90:O93 O15:O18 O21:O24 O27:O30 O34:O37 O40:O43 O46:O49 O52:O55 O58:O61 O64:O67 O71:O74 O78:O81 O84:O87 O96:O99" xr:uid="{5E7734E7-575B-48BB-BF16-743E2842FDFB}">
      <formula1>-1E+22</formula1>
      <formula2>-1E+22</formula2>
    </dataValidation>
  </dataValidations>
  <pageMargins left="0.7" right="0.7" top="0.75" bottom="0.75" header="0.3" footer="0.3"/>
  <pageSetup paperSize="5" scale="42" orientation="landscape" r:id="rId1"/>
  <headerFooter>
    <oddFooter>&amp;CPage &amp;P of &amp;N &amp;RSEC-MMRF04</oddFooter>
  </headerFooter>
  <rowBreaks count="1" manualBreakCount="1">
    <brk id="50" max="16383" man="1"/>
  </rowBreaks>
  <colBreaks count="1" manualBreakCount="1">
    <brk id="15" max="1048575" man="1"/>
  </colBreaks>
  <extLst>
    <ext xmlns:x14="http://schemas.microsoft.com/office/spreadsheetml/2009/9/main" uri="{CCE6A557-97BC-4b89-ADB6-D9C93CAAB3DF}">
      <x14:dataValidations xmlns:xm="http://schemas.microsoft.com/office/excel/2006/main" xWindow="733" yWindow="304" count="4">
        <x14:dataValidation type="date" operator="greaterThanOrEqual" allowBlank="1" showErrorMessage="1" errorTitle="Error" error="Maturity  date must be greater than or equal to the relevant date of the report." xr:uid="{22A8BF2F-68BC-4F94-BA9A-E96087AE47D1}">
          <x14:formula1>
            <xm:f>'Cover Sheet'!$B$7</xm:f>
          </x14:formula1>
          <xm:sqref>H90:H93 H84:H87 H15:H18 H21:H24 H27:H30 H34:H37 H40:H43 H46:H49 H52:H55 H58:H61 H64:H67 H71:H74 H78:H81 H96:H99</xm:sqref>
        </x14:dataValidation>
        <x14:dataValidation type="list" allowBlank="1" showInputMessage="1" showErrorMessage="1" error="Please use drop down menu" xr:uid="{62BE5837-A172-4E58-A140-F8387C24821F}">
          <x14:formula1>
            <xm:f>'Data Validation'!$H$12:$H$14</xm:f>
          </x14:formula1>
          <xm:sqref>E15:E18 E21:E24 E27:E30 E34:E37 E40:E43 E46:E49 E52:E55 E58:E61 E64:E67 E71:E74 E78:E81 E84:E87 E90:E93 E96:E99</xm:sqref>
        </x14:dataValidation>
        <x14:dataValidation type="list" allowBlank="1" showInputMessage="1" showErrorMessage="1" errorTitle="Error" error="Please use drop down menu" xr:uid="{368BD078-864B-42F4-8C98-C84E78817F72}">
          <x14:formula1>
            <xm:f>'Data Validation'!$L$5:$L$12</xm:f>
          </x14:formula1>
          <xm:sqref>J15:J18 J21:J24 J27:J30 J34:J37 J40:J43 J46:J49 J52:J55 J58:J61 J64:J67 J71:J74 J78:J81 J84:J87 J90:J93 J96:J99</xm:sqref>
        </x14:dataValidation>
        <x14:dataValidation type="list" allowBlank="1" showInputMessage="1" showErrorMessage="1" xr:uid="{365CCC58-7104-442D-AFA4-B60036DE2C0F}">
          <x14:formula1>
            <xm:f>'Data Validation'!$D$63:$D$65</xm:f>
          </x14:formula1>
          <xm:sqref>F15:F18 F21:F24 F27:F30 F34:F37 F40:F43 F46:F49 F52:F55 F58:F61 F64:F67 F71:F74 F78:F81 F84:F87 F90:F93 F96:F99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Z1005"/>
  <sheetViews>
    <sheetView showGridLines="0" zoomScale="80" zoomScaleNormal="80" zoomScaleSheetLayoutView="85" workbookViewId="0"/>
  </sheetViews>
  <sheetFormatPr defaultColWidth="15.21875" defaultRowHeight="15" customHeight="1" x14ac:dyDescent="0.3"/>
  <cols>
    <col min="1" max="1" width="5" style="169" bestFit="1" customWidth="1"/>
    <col min="2" max="2" width="31" customWidth="1"/>
    <col min="3" max="3" width="33.21875" customWidth="1"/>
    <col min="4" max="4" width="11.77734375" customWidth="1"/>
    <col min="5" max="5" width="14.77734375" bestFit="1" customWidth="1"/>
    <col min="6" max="6" width="10.44140625" customWidth="1"/>
    <col min="7" max="7" width="9.77734375" bestFit="1" customWidth="1"/>
    <col min="8" max="8" width="23.44140625" customWidth="1"/>
    <col min="9" max="9" width="40.44140625" style="137" customWidth="1"/>
    <col min="10" max="10" width="16.77734375" customWidth="1"/>
    <col min="11" max="11" width="19.77734375" customWidth="1"/>
    <col min="12" max="16" width="16.77734375" customWidth="1"/>
    <col min="17" max="23" width="19.5546875" customWidth="1"/>
    <col min="24" max="24" width="20.77734375" customWidth="1"/>
    <col min="25" max="25" width="22.5546875" customWidth="1"/>
    <col min="26" max="26" width="5.5546875" customWidth="1"/>
  </cols>
  <sheetData>
    <row r="1" spans="1:26" ht="15" customHeight="1" x14ac:dyDescent="0.3">
      <c r="B1" s="30" t="s">
        <v>0</v>
      </c>
    </row>
    <row r="2" spans="1:26" thickBot="1" x14ac:dyDescent="0.35">
      <c r="B2" s="83" t="s">
        <v>299</v>
      </c>
      <c r="C2" s="3"/>
      <c r="D2" s="3"/>
      <c r="E2" s="3"/>
      <c r="F2" s="3"/>
      <c r="G2" s="3"/>
      <c r="H2" s="3"/>
      <c r="I2" s="134"/>
      <c r="J2" s="3"/>
      <c r="K2" s="3"/>
      <c r="L2" s="3"/>
      <c r="M2" s="3"/>
      <c r="N2" s="3"/>
      <c r="O2" s="3"/>
      <c r="P2" s="3"/>
      <c r="Q2" s="3"/>
      <c r="R2" s="3"/>
      <c r="S2" s="3"/>
      <c r="T2" s="3"/>
      <c r="U2" s="3"/>
      <c r="V2" s="3"/>
      <c r="W2" s="3"/>
      <c r="X2" s="3"/>
      <c r="Y2" s="31" t="s">
        <v>11</v>
      </c>
      <c r="Z2" s="3"/>
    </row>
    <row r="3" spans="1:26" ht="15" customHeight="1" x14ac:dyDescent="0.3">
      <c r="B3" s="30"/>
      <c r="C3" s="3"/>
      <c r="D3" s="3"/>
      <c r="E3" s="3"/>
      <c r="F3" s="3"/>
      <c r="G3" s="3"/>
      <c r="H3" s="403" t="s">
        <v>7</v>
      </c>
      <c r="I3" s="404"/>
      <c r="J3" s="404"/>
      <c r="K3" s="404"/>
      <c r="L3" s="404"/>
      <c r="M3" s="404"/>
      <c r="N3" s="404"/>
      <c r="O3" s="404"/>
      <c r="P3" s="404"/>
      <c r="Q3" s="405"/>
      <c r="R3" s="3"/>
      <c r="S3" s="3"/>
      <c r="T3" s="3"/>
      <c r="U3" s="3"/>
      <c r="V3" s="3"/>
      <c r="W3" s="3"/>
      <c r="X3" s="3"/>
      <c r="Y3" s="74"/>
      <c r="Z3" s="3"/>
    </row>
    <row r="4" spans="1:26" ht="14.4" x14ac:dyDescent="0.3">
      <c r="B4" s="30"/>
      <c r="C4" s="3"/>
      <c r="D4" s="3"/>
      <c r="E4" s="3"/>
      <c r="F4" s="3"/>
      <c r="G4" s="3"/>
      <c r="H4" s="406"/>
      <c r="I4" s="407"/>
      <c r="J4" s="407"/>
      <c r="K4" s="407"/>
      <c r="L4" s="407"/>
      <c r="M4" s="407"/>
      <c r="N4" s="407"/>
      <c r="O4" s="407"/>
      <c r="P4" s="407"/>
      <c r="Q4" s="408"/>
      <c r="R4" s="3"/>
      <c r="S4" s="3"/>
      <c r="T4" s="3"/>
      <c r="U4" s="3"/>
      <c r="V4" s="3"/>
      <c r="W4" s="3"/>
      <c r="X4" s="3"/>
      <c r="Y4" s="74"/>
      <c r="Z4" s="3"/>
    </row>
    <row r="5" spans="1:26" ht="14.4" x14ac:dyDescent="0.3">
      <c r="B5" s="30" t="s">
        <v>8</v>
      </c>
      <c r="C5" s="33">
        <f>VLOOKUP(B5,'Cover Sheet'!$A$5:$B$16,2,FALSE)</f>
        <v>0</v>
      </c>
      <c r="D5" s="236"/>
      <c r="E5" s="236"/>
      <c r="F5" s="57"/>
      <c r="G5" s="57"/>
      <c r="H5" s="406"/>
      <c r="I5" s="407"/>
      <c r="J5" s="407"/>
      <c r="K5" s="407"/>
      <c r="L5" s="407"/>
      <c r="M5" s="407"/>
      <c r="N5" s="407"/>
      <c r="O5" s="407"/>
      <c r="P5" s="407"/>
      <c r="Q5" s="408"/>
      <c r="R5" s="3"/>
      <c r="S5" s="3"/>
      <c r="T5" s="3"/>
      <c r="U5" s="3"/>
      <c r="V5" s="3"/>
      <c r="W5" s="3"/>
      <c r="X5" s="3"/>
      <c r="Y5" s="74"/>
      <c r="Z5" s="3"/>
    </row>
    <row r="6" spans="1:26" ht="14.4" x14ac:dyDescent="0.3">
      <c r="B6" s="30" t="s">
        <v>10</v>
      </c>
      <c r="C6" s="33">
        <f>VLOOKUP(B6,'Cover Sheet'!$A$5:$B$16,2,FALSE)</f>
        <v>0</v>
      </c>
      <c r="D6" s="236"/>
      <c r="E6" s="236"/>
      <c r="F6" s="57"/>
      <c r="G6" s="57"/>
      <c r="H6" s="406"/>
      <c r="I6" s="407"/>
      <c r="J6" s="407"/>
      <c r="K6" s="407"/>
      <c r="L6" s="407"/>
      <c r="M6" s="407"/>
      <c r="N6" s="407"/>
      <c r="O6" s="407"/>
      <c r="P6" s="407"/>
      <c r="Q6" s="408"/>
      <c r="R6" s="3"/>
      <c r="S6" s="3"/>
      <c r="T6" s="3"/>
      <c r="U6" s="3"/>
      <c r="V6" s="3"/>
      <c r="W6" s="3"/>
      <c r="X6" s="3"/>
      <c r="Y6" s="74"/>
      <c r="Z6" s="3"/>
    </row>
    <row r="7" spans="1:26" ht="14.4" x14ac:dyDescent="0.3">
      <c r="B7" s="32" t="s">
        <v>94</v>
      </c>
      <c r="C7" s="131">
        <f>VLOOKUP(B7,'Cover Sheet'!$A$5:$B$16,2,FALSE)</f>
        <v>0</v>
      </c>
      <c r="D7" s="237"/>
      <c r="E7" s="237"/>
      <c r="F7" s="162"/>
      <c r="G7" s="162"/>
      <c r="H7" s="406"/>
      <c r="I7" s="407"/>
      <c r="J7" s="407"/>
      <c r="K7" s="407"/>
      <c r="L7" s="407"/>
      <c r="M7" s="407"/>
      <c r="N7" s="407"/>
      <c r="O7" s="407"/>
      <c r="P7" s="407"/>
      <c r="Q7" s="408"/>
      <c r="R7" s="3"/>
      <c r="S7" s="3"/>
      <c r="T7" s="3"/>
      <c r="U7" s="3"/>
      <c r="V7" s="3"/>
      <c r="W7" s="3"/>
      <c r="X7" s="3"/>
      <c r="Y7" s="74"/>
      <c r="Z7" s="3"/>
    </row>
    <row r="8" spans="1:26" thickBot="1" x14ac:dyDescent="0.35">
      <c r="B8" s="30" t="s">
        <v>334</v>
      </c>
      <c r="C8" s="33">
        <f>VLOOKUP(B8,'Cover Sheet'!$A$5:$B$16,2,FALSE)</f>
        <v>0</v>
      </c>
      <c r="D8" s="236"/>
      <c r="E8" s="236"/>
      <c r="F8" s="57"/>
      <c r="G8" s="57"/>
      <c r="H8" s="409"/>
      <c r="I8" s="410"/>
      <c r="J8" s="410"/>
      <c r="K8" s="410"/>
      <c r="L8" s="410"/>
      <c r="M8" s="410"/>
      <c r="N8" s="410"/>
      <c r="O8" s="410"/>
      <c r="P8" s="410"/>
      <c r="Q8" s="411"/>
      <c r="R8" s="3"/>
      <c r="S8" s="3"/>
      <c r="T8" s="3"/>
      <c r="U8" s="3"/>
      <c r="V8" s="3"/>
      <c r="W8" s="3"/>
      <c r="X8" s="3"/>
      <c r="Y8" s="74"/>
      <c r="Z8" s="3"/>
    </row>
    <row r="9" spans="1:26" ht="15.75" customHeight="1" x14ac:dyDescent="0.3">
      <c r="B9" s="30" t="s">
        <v>12</v>
      </c>
      <c r="C9" s="131">
        <f>VLOOKUP(B9,'Cover Sheet'!$A$5:$B$16,2,FALSE)</f>
        <v>0</v>
      </c>
      <c r="D9" s="237"/>
      <c r="E9" s="237"/>
      <c r="F9" s="162"/>
      <c r="G9" s="162"/>
      <c r="H9" s="3"/>
      <c r="I9" s="134"/>
      <c r="J9" s="3"/>
      <c r="K9" s="3"/>
      <c r="L9" s="3"/>
      <c r="M9" s="3"/>
      <c r="N9" s="3"/>
      <c r="O9" s="3"/>
      <c r="P9" s="3"/>
      <c r="Q9" s="3"/>
      <c r="R9" s="3"/>
      <c r="S9" s="161"/>
      <c r="T9" s="161"/>
      <c r="U9" s="161"/>
      <c r="V9" s="63"/>
      <c r="W9" s="63"/>
      <c r="X9" s="3"/>
      <c r="Y9" s="74"/>
      <c r="Z9" s="3"/>
    </row>
    <row r="10" spans="1:26" ht="15.75" customHeight="1" x14ac:dyDescent="0.3">
      <c r="B10" s="30" t="s">
        <v>232</v>
      </c>
      <c r="C10" s="33">
        <f>VLOOKUP(B10,'Cover Sheet'!$A$5:$B$16,2,FALSE)</f>
        <v>0</v>
      </c>
      <c r="D10" s="236"/>
      <c r="E10" s="236"/>
      <c r="F10" s="57"/>
      <c r="G10" s="57"/>
      <c r="S10" s="232"/>
      <c r="T10" s="232"/>
      <c r="U10" s="232"/>
      <c r="V10" s="161"/>
      <c r="W10" s="161"/>
      <c r="X10" s="3"/>
      <c r="Y10" s="74"/>
      <c r="Z10" s="3"/>
    </row>
    <row r="11" spans="1:26" ht="15.75" customHeight="1" thickBot="1" x14ac:dyDescent="0.35">
      <c r="B11" s="30"/>
      <c r="C11" s="57"/>
      <c r="D11" s="57"/>
      <c r="E11" s="57"/>
      <c r="F11" s="57"/>
      <c r="G11" s="57"/>
      <c r="X11" s="3"/>
      <c r="Y11" s="74"/>
      <c r="Z11" s="3"/>
    </row>
    <row r="12" spans="1:26" s="78" customFormat="1" ht="30" customHeight="1" thickBot="1" x14ac:dyDescent="0.35">
      <c r="A12" s="145"/>
      <c r="B12" s="75"/>
      <c r="C12" s="399" t="s">
        <v>270</v>
      </c>
      <c r="D12" s="415"/>
      <c r="E12" s="415"/>
      <c r="F12" s="415"/>
      <c r="G12" s="415"/>
      <c r="H12" s="415"/>
      <c r="I12" s="415"/>
      <c r="J12" s="415"/>
      <c r="K12" s="415"/>
      <c r="L12" s="415"/>
      <c r="M12" s="400"/>
      <c r="N12" s="399" t="s">
        <v>141</v>
      </c>
      <c r="O12" s="400"/>
      <c r="P12" s="233"/>
      <c r="Q12" s="412" t="s">
        <v>258</v>
      </c>
      <c r="R12" s="413"/>
      <c r="S12" s="413"/>
      <c r="T12" s="413"/>
      <c r="U12" s="413"/>
      <c r="V12" s="413"/>
      <c r="W12" s="414"/>
      <c r="X12" s="77"/>
      <c r="Y12" s="147"/>
      <c r="Z12" s="76"/>
    </row>
    <row r="13" spans="1:26" s="78" customFormat="1" ht="54" customHeight="1" thickBot="1" x14ac:dyDescent="0.35">
      <c r="A13" s="145"/>
      <c r="B13" s="79" t="s">
        <v>354</v>
      </c>
      <c r="C13" s="102" t="s">
        <v>127</v>
      </c>
      <c r="D13" s="219" t="s">
        <v>361</v>
      </c>
      <c r="E13" s="219" t="s">
        <v>362</v>
      </c>
      <c r="F13" s="79" t="s">
        <v>331</v>
      </c>
      <c r="G13" s="79" t="s">
        <v>272</v>
      </c>
      <c r="H13" s="79" t="s">
        <v>266</v>
      </c>
      <c r="I13" s="139" t="s">
        <v>250</v>
      </c>
      <c r="J13" s="79" t="s">
        <v>16</v>
      </c>
      <c r="K13" s="79" t="s">
        <v>260</v>
      </c>
      <c r="L13" s="130" t="s">
        <v>271</v>
      </c>
      <c r="M13" s="140" t="s">
        <v>15</v>
      </c>
      <c r="N13" s="141" t="s">
        <v>17</v>
      </c>
      <c r="O13" s="80" t="s">
        <v>18</v>
      </c>
      <c r="P13" s="79" t="s">
        <v>357</v>
      </c>
      <c r="Q13" s="80" t="s">
        <v>22</v>
      </c>
      <c r="R13" s="80" t="s">
        <v>23</v>
      </c>
      <c r="S13" s="80" t="s">
        <v>24</v>
      </c>
      <c r="T13" s="80" t="s">
        <v>98</v>
      </c>
      <c r="U13" s="80" t="s">
        <v>336</v>
      </c>
      <c r="V13" s="80" t="s">
        <v>99</v>
      </c>
      <c r="W13" s="80" t="s">
        <v>100</v>
      </c>
      <c r="X13" s="79" t="s">
        <v>358</v>
      </c>
      <c r="Y13" s="148" t="s">
        <v>25</v>
      </c>
      <c r="Z13" s="81"/>
    </row>
    <row r="14" spans="1:26" ht="14.4" x14ac:dyDescent="0.3">
      <c r="B14" s="50" t="s">
        <v>62</v>
      </c>
      <c r="C14" s="3"/>
      <c r="D14" s="3"/>
      <c r="E14" s="3"/>
      <c r="F14" s="3"/>
      <c r="G14" s="3"/>
      <c r="H14" s="3"/>
      <c r="I14" s="134"/>
      <c r="J14" s="3"/>
      <c r="K14" s="64"/>
      <c r="L14" s="64"/>
      <c r="M14" s="64"/>
      <c r="N14" s="68"/>
      <c r="O14" s="69"/>
      <c r="P14" s="64"/>
      <c r="Q14" s="3"/>
      <c r="R14" s="3"/>
      <c r="S14" s="163"/>
      <c r="T14" s="3"/>
      <c r="U14" s="3"/>
      <c r="V14" s="163"/>
      <c r="W14" s="164"/>
      <c r="X14" s="3"/>
      <c r="Y14" s="74"/>
      <c r="Z14" s="3"/>
    </row>
    <row r="15" spans="1:26" ht="14.4" x14ac:dyDescent="0.3">
      <c r="B15" s="50" t="s">
        <v>328</v>
      </c>
      <c r="C15" s="5"/>
      <c r="D15" s="5"/>
      <c r="E15" s="5"/>
      <c r="F15" s="5"/>
      <c r="G15" s="5"/>
      <c r="H15" s="5"/>
      <c r="I15" s="135"/>
      <c r="J15" s="5"/>
      <c r="K15" s="5"/>
      <c r="L15" s="5"/>
      <c r="M15" s="5"/>
      <c r="N15" s="65"/>
      <c r="O15" s="5"/>
      <c r="P15" s="5"/>
      <c r="Q15" s="3"/>
      <c r="R15" s="3"/>
      <c r="S15" s="3"/>
      <c r="T15" s="3"/>
      <c r="U15" s="3"/>
      <c r="V15" s="3"/>
      <c r="W15" s="3"/>
      <c r="X15" s="3"/>
      <c r="Y15" s="74"/>
      <c r="Z15" s="3"/>
    </row>
    <row r="16" spans="1:26" ht="14.4" x14ac:dyDescent="0.3">
      <c r="A16" s="169">
        <v>5001</v>
      </c>
      <c r="B16" s="71" t="s">
        <v>269</v>
      </c>
      <c r="C16" s="26"/>
      <c r="D16" s="26"/>
      <c r="E16" s="26"/>
      <c r="F16" s="26"/>
      <c r="G16" s="26"/>
      <c r="H16" s="26"/>
      <c r="I16" s="136"/>
      <c r="J16" s="26"/>
      <c r="K16" s="26"/>
      <c r="L16" s="26"/>
      <c r="M16" s="26"/>
      <c r="N16" s="26"/>
      <c r="O16" s="26"/>
      <c r="P16" s="26"/>
      <c r="Q16" s="3"/>
      <c r="R16" s="3"/>
      <c r="S16" s="3"/>
      <c r="T16" s="3"/>
      <c r="U16" s="3"/>
      <c r="V16" s="3"/>
      <c r="W16" s="3"/>
      <c r="X16" s="3"/>
      <c r="Y16" s="74"/>
      <c r="Z16" s="3"/>
    </row>
    <row r="17" spans="1:26" ht="14.4" x14ac:dyDescent="0.3">
      <c r="B17" s="70"/>
      <c r="C17" s="198"/>
      <c r="D17" s="247"/>
      <c r="E17" s="198"/>
      <c r="F17" s="198"/>
      <c r="G17" s="198"/>
      <c r="H17" s="322"/>
      <c r="I17" s="199"/>
      <c r="J17" s="247"/>
      <c r="K17" s="247"/>
      <c r="L17" s="247"/>
      <c r="M17" s="247"/>
      <c r="N17" s="247"/>
      <c r="O17" s="247"/>
      <c r="P17" s="200">
        <f>SUM(M17:O17)</f>
        <v>0</v>
      </c>
      <c r="Q17" s="247"/>
      <c r="R17" s="247"/>
      <c r="S17" s="247"/>
      <c r="T17" s="247"/>
      <c r="U17" s="247"/>
      <c r="V17" s="247"/>
      <c r="W17" s="247"/>
      <c r="X17" s="202">
        <f>SUM(Q17:W17)</f>
        <v>0</v>
      </c>
      <c r="Y17" s="202" t="str">
        <f t="shared" ref="Y17" si="0">IFERROR(1-(+X17/P17),"")</f>
        <v/>
      </c>
      <c r="Z17" s="3"/>
    </row>
    <row r="18" spans="1:26" ht="14.4" x14ac:dyDescent="0.3">
      <c r="B18" s="70"/>
      <c r="C18" s="198"/>
      <c r="D18" s="247"/>
      <c r="E18" s="198"/>
      <c r="F18" s="198"/>
      <c r="G18" s="198"/>
      <c r="H18" s="322"/>
      <c r="I18" s="199"/>
      <c r="J18" s="247"/>
      <c r="K18" s="247"/>
      <c r="L18" s="247"/>
      <c r="M18" s="247"/>
      <c r="N18" s="247"/>
      <c r="O18" s="247"/>
      <c r="P18" s="200">
        <f t="shared" ref="P18:P20" si="1">SUM(M18:O18)</f>
        <v>0</v>
      </c>
      <c r="Q18" s="247"/>
      <c r="R18" s="247"/>
      <c r="S18" s="247"/>
      <c r="T18" s="247"/>
      <c r="U18" s="247"/>
      <c r="V18" s="247"/>
      <c r="W18" s="247"/>
      <c r="X18" s="202">
        <f t="shared" ref="X18:X20" si="2">SUM(Q18:W18)</f>
        <v>0</v>
      </c>
      <c r="Y18" s="202" t="str">
        <f t="shared" ref="Y18:Y20" si="3">IFERROR(1-(+X18/P18),"")</f>
        <v/>
      </c>
      <c r="Z18" s="3"/>
    </row>
    <row r="19" spans="1:26" ht="14.4" x14ac:dyDescent="0.3">
      <c r="B19" s="70"/>
      <c r="C19" s="198"/>
      <c r="D19" s="247"/>
      <c r="E19" s="198"/>
      <c r="F19" s="198"/>
      <c r="G19" s="198"/>
      <c r="H19" s="322"/>
      <c r="I19" s="199"/>
      <c r="J19" s="247"/>
      <c r="K19" s="247"/>
      <c r="L19" s="247"/>
      <c r="M19" s="247"/>
      <c r="N19" s="247"/>
      <c r="O19" s="247"/>
      <c r="P19" s="200">
        <f t="shared" si="1"/>
        <v>0</v>
      </c>
      <c r="Q19" s="247"/>
      <c r="R19" s="247"/>
      <c r="S19" s="247"/>
      <c r="T19" s="247"/>
      <c r="U19" s="247"/>
      <c r="V19" s="247"/>
      <c r="W19" s="247"/>
      <c r="X19" s="202">
        <f t="shared" si="2"/>
        <v>0</v>
      </c>
      <c r="Y19" s="202" t="str">
        <f t="shared" si="3"/>
        <v/>
      </c>
      <c r="Z19" s="3"/>
    </row>
    <row r="20" spans="1:26" ht="14.4" x14ac:dyDescent="0.3">
      <c r="B20" s="70"/>
      <c r="C20" s="198"/>
      <c r="D20" s="247"/>
      <c r="E20" s="198"/>
      <c r="F20" s="198"/>
      <c r="G20" s="198"/>
      <c r="H20" s="322"/>
      <c r="I20" s="199"/>
      <c r="J20" s="247"/>
      <c r="K20" s="247"/>
      <c r="L20" s="247"/>
      <c r="M20" s="247"/>
      <c r="N20" s="247"/>
      <c r="O20" s="247"/>
      <c r="P20" s="200">
        <f t="shared" si="1"/>
        <v>0</v>
      </c>
      <c r="Q20" s="247"/>
      <c r="R20" s="247"/>
      <c r="S20" s="247"/>
      <c r="T20" s="247"/>
      <c r="U20" s="247"/>
      <c r="V20" s="247"/>
      <c r="W20" s="247"/>
      <c r="X20" s="202">
        <f t="shared" si="2"/>
        <v>0</v>
      </c>
      <c r="Y20" s="202" t="str">
        <f t="shared" si="3"/>
        <v/>
      </c>
      <c r="Z20" s="3"/>
    </row>
    <row r="21" spans="1:26" ht="14.4" x14ac:dyDescent="0.3">
      <c r="B21" s="70"/>
      <c r="C21" s="203"/>
      <c r="D21" s="203"/>
      <c r="E21" s="312"/>
      <c r="F21" s="312"/>
      <c r="G21" s="312"/>
      <c r="H21" s="319"/>
      <c r="I21" s="204"/>
      <c r="J21" s="203"/>
      <c r="K21" s="309"/>
      <c r="L21" s="203"/>
      <c r="M21" s="205">
        <f t="shared" ref="M21:X21" si="4">SUM(M17:M20)</f>
        <v>0</v>
      </c>
      <c r="N21" s="205">
        <f t="shared" si="4"/>
        <v>0</v>
      </c>
      <c r="O21" s="205">
        <f t="shared" si="4"/>
        <v>0</v>
      </c>
      <c r="P21" s="205">
        <f t="shared" si="4"/>
        <v>0</v>
      </c>
      <c r="Q21" s="206">
        <f t="shared" si="4"/>
        <v>0</v>
      </c>
      <c r="R21" s="206">
        <f t="shared" si="4"/>
        <v>0</v>
      </c>
      <c r="S21" s="206">
        <f t="shared" si="4"/>
        <v>0</v>
      </c>
      <c r="T21" s="206">
        <f t="shared" si="4"/>
        <v>0</v>
      </c>
      <c r="U21" s="206">
        <f t="shared" si="4"/>
        <v>0</v>
      </c>
      <c r="V21" s="206">
        <f t="shared" si="4"/>
        <v>0</v>
      </c>
      <c r="W21" s="206">
        <f t="shared" si="4"/>
        <v>0</v>
      </c>
      <c r="X21" s="206">
        <f t="shared" si="4"/>
        <v>0</v>
      </c>
      <c r="Y21" s="207"/>
      <c r="Z21" s="3"/>
    </row>
    <row r="22" spans="1:26" ht="14.4" x14ac:dyDescent="0.3">
      <c r="A22" s="169">
        <v>5002</v>
      </c>
      <c r="B22" s="72" t="s">
        <v>268</v>
      </c>
      <c r="C22" s="203"/>
      <c r="D22" s="203"/>
      <c r="E22" s="313"/>
      <c r="F22" s="313"/>
      <c r="G22" s="313"/>
      <c r="H22" s="319"/>
      <c r="I22" s="204"/>
      <c r="J22" s="203"/>
      <c r="K22" s="311"/>
      <c r="L22" s="203"/>
      <c r="M22" s="203"/>
      <c r="N22" s="203"/>
      <c r="O22" s="203"/>
      <c r="P22" s="203"/>
      <c r="Q22" s="207"/>
      <c r="R22" s="207"/>
      <c r="S22" s="207"/>
      <c r="T22" s="207"/>
      <c r="U22" s="207"/>
      <c r="V22" s="207"/>
      <c r="W22" s="207"/>
      <c r="X22" s="207"/>
      <c r="Y22" s="209"/>
      <c r="Z22" s="3"/>
    </row>
    <row r="23" spans="1:26" ht="14.4" x14ac:dyDescent="0.3">
      <c r="B23" s="70"/>
      <c r="C23" s="198"/>
      <c r="D23" s="247"/>
      <c r="E23" s="198"/>
      <c r="F23" s="198"/>
      <c r="G23" s="198"/>
      <c r="H23" s="322"/>
      <c r="I23" s="199"/>
      <c r="J23" s="247"/>
      <c r="K23" s="247"/>
      <c r="L23" s="247"/>
      <c r="M23" s="247"/>
      <c r="N23" s="247"/>
      <c r="O23" s="247"/>
      <c r="P23" s="200">
        <f>SUM(M23:O23)</f>
        <v>0</v>
      </c>
      <c r="Q23" s="247"/>
      <c r="R23" s="247"/>
      <c r="S23" s="247"/>
      <c r="T23" s="247"/>
      <c r="U23" s="247"/>
      <c r="V23" s="247"/>
      <c r="W23" s="247"/>
      <c r="X23" s="202">
        <f>SUM(Q23:W23)</f>
        <v>0</v>
      </c>
      <c r="Y23" s="202" t="str">
        <f t="shared" ref="Y23:Y26" si="5">IFERROR(1-(+X23/P23),"")</f>
        <v/>
      </c>
      <c r="Z23" s="3"/>
    </row>
    <row r="24" spans="1:26" ht="14.4" x14ac:dyDescent="0.3">
      <c r="B24" s="70"/>
      <c r="C24" s="198"/>
      <c r="D24" s="247"/>
      <c r="E24" s="198"/>
      <c r="F24" s="198"/>
      <c r="G24" s="198"/>
      <c r="H24" s="322"/>
      <c r="I24" s="199"/>
      <c r="J24" s="247"/>
      <c r="K24" s="247"/>
      <c r="L24" s="247"/>
      <c r="M24" s="247"/>
      <c r="N24" s="247"/>
      <c r="O24" s="247"/>
      <c r="P24" s="200">
        <f t="shared" ref="P24:P26" si="6">SUM(M24:O24)</f>
        <v>0</v>
      </c>
      <c r="Q24" s="247"/>
      <c r="R24" s="247"/>
      <c r="S24" s="247"/>
      <c r="T24" s="247"/>
      <c r="U24" s="247"/>
      <c r="V24" s="247"/>
      <c r="W24" s="247"/>
      <c r="X24" s="202">
        <f t="shared" ref="X24:X26" si="7">SUM(Q24:W24)</f>
        <v>0</v>
      </c>
      <c r="Y24" s="202" t="str">
        <f t="shared" si="5"/>
        <v/>
      </c>
      <c r="Z24" s="3"/>
    </row>
    <row r="25" spans="1:26" ht="14.4" x14ac:dyDescent="0.3">
      <c r="B25" s="70"/>
      <c r="C25" s="198"/>
      <c r="D25" s="247"/>
      <c r="E25" s="198"/>
      <c r="F25" s="198"/>
      <c r="G25" s="198"/>
      <c r="H25" s="322"/>
      <c r="I25" s="199"/>
      <c r="J25" s="247"/>
      <c r="K25" s="247"/>
      <c r="L25" s="247"/>
      <c r="M25" s="247"/>
      <c r="N25" s="247"/>
      <c r="O25" s="247"/>
      <c r="P25" s="200">
        <f t="shared" si="6"/>
        <v>0</v>
      </c>
      <c r="Q25" s="247"/>
      <c r="R25" s="247"/>
      <c r="S25" s="247"/>
      <c r="T25" s="247"/>
      <c r="U25" s="247"/>
      <c r="V25" s="247"/>
      <c r="W25" s="247"/>
      <c r="X25" s="202">
        <f t="shared" si="7"/>
        <v>0</v>
      </c>
      <c r="Y25" s="202" t="str">
        <f t="shared" si="5"/>
        <v/>
      </c>
      <c r="Z25" s="3"/>
    </row>
    <row r="26" spans="1:26" ht="14.4" x14ac:dyDescent="0.3">
      <c r="B26" s="70"/>
      <c r="C26" s="198"/>
      <c r="D26" s="247"/>
      <c r="E26" s="198"/>
      <c r="F26" s="198"/>
      <c r="G26" s="198"/>
      <c r="H26" s="322"/>
      <c r="I26" s="199"/>
      <c r="J26" s="247"/>
      <c r="K26" s="247"/>
      <c r="L26" s="247"/>
      <c r="M26" s="247"/>
      <c r="N26" s="247"/>
      <c r="O26" s="247"/>
      <c r="P26" s="200">
        <f t="shared" si="6"/>
        <v>0</v>
      </c>
      <c r="Q26" s="247"/>
      <c r="R26" s="247"/>
      <c r="S26" s="247"/>
      <c r="T26" s="247"/>
      <c r="U26" s="247"/>
      <c r="V26" s="247"/>
      <c r="W26" s="247"/>
      <c r="X26" s="202">
        <f t="shared" si="7"/>
        <v>0</v>
      </c>
      <c r="Y26" s="202" t="str">
        <f t="shared" si="5"/>
        <v/>
      </c>
      <c r="Z26" s="3"/>
    </row>
    <row r="27" spans="1:26" ht="14.4" x14ac:dyDescent="0.3">
      <c r="B27" s="70"/>
      <c r="C27" s="203"/>
      <c r="D27" s="203"/>
      <c r="E27" s="312"/>
      <c r="F27" s="312"/>
      <c r="G27" s="312"/>
      <c r="H27" s="319"/>
      <c r="I27" s="204"/>
      <c r="J27" s="203"/>
      <c r="K27" s="309"/>
      <c r="L27" s="203"/>
      <c r="M27" s="205">
        <f t="shared" ref="M27:R27" si="8">SUM(M23:M26)</f>
        <v>0</v>
      </c>
      <c r="N27" s="205">
        <f t="shared" si="8"/>
        <v>0</v>
      </c>
      <c r="O27" s="205">
        <f t="shared" si="8"/>
        <v>0</v>
      </c>
      <c r="P27" s="205">
        <f t="shared" si="8"/>
        <v>0</v>
      </c>
      <c r="Q27" s="206">
        <f t="shared" si="8"/>
        <v>0</v>
      </c>
      <c r="R27" s="206">
        <f t="shared" si="8"/>
        <v>0</v>
      </c>
      <c r="S27" s="206">
        <f>SUM(S23:S26)</f>
        <v>0</v>
      </c>
      <c r="T27" s="206">
        <f>SUM(T23:T26)</f>
        <v>0</v>
      </c>
      <c r="U27" s="206">
        <f>SUM(U23:U26)</f>
        <v>0</v>
      </c>
      <c r="V27" s="206">
        <f>SUM(V23:V26)</f>
        <v>0</v>
      </c>
      <c r="W27" s="206">
        <f>SUM(W23:W26)</f>
        <v>0</v>
      </c>
      <c r="X27" s="206">
        <f t="shared" ref="X27" si="9">SUM(X23:X26)</f>
        <v>0</v>
      </c>
      <c r="Y27" s="207"/>
      <c r="Z27" s="3"/>
    </row>
    <row r="28" spans="1:26" ht="14.4" x14ac:dyDescent="0.3">
      <c r="A28" s="169">
        <v>5003</v>
      </c>
      <c r="B28" s="72" t="s">
        <v>372</v>
      </c>
      <c r="C28" s="203"/>
      <c r="D28" s="203"/>
      <c r="E28" s="313"/>
      <c r="F28" s="313"/>
      <c r="G28" s="313"/>
      <c r="H28" s="319"/>
      <c r="I28" s="204"/>
      <c r="J28" s="203"/>
      <c r="K28" s="311"/>
      <c r="L28" s="203"/>
      <c r="M28" s="203"/>
      <c r="N28" s="203"/>
      <c r="O28" s="203"/>
      <c r="P28" s="203"/>
      <c r="Q28" s="207"/>
      <c r="R28" s="207"/>
      <c r="S28" s="207"/>
      <c r="T28" s="207"/>
      <c r="U28" s="207"/>
      <c r="V28" s="207"/>
      <c r="W28" s="207"/>
      <c r="X28" s="207"/>
      <c r="Y28" s="209"/>
      <c r="Z28" s="3"/>
    </row>
    <row r="29" spans="1:26" ht="14.4" x14ac:dyDescent="0.3">
      <c r="B29" s="70"/>
      <c r="C29" s="198"/>
      <c r="D29" s="247"/>
      <c r="E29" s="198"/>
      <c r="F29" s="198"/>
      <c r="G29" s="198"/>
      <c r="H29" s="322"/>
      <c r="I29" s="199"/>
      <c r="J29" s="247"/>
      <c r="K29" s="247"/>
      <c r="L29" s="247"/>
      <c r="M29" s="247"/>
      <c r="N29" s="247"/>
      <c r="O29" s="247"/>
      <c r="P29" s="200">
        <f>SUM(M29:O29)</f>
        <v>0</v>
      </c>
      <c r="Q29" s="247"/>
      <c r="R29" s="247"/>
      <c r="S29" s="247"/>
      <c r="T29" s="247"/>
      <c r="U29" s="247"/>
      <c r="V29" s="247"/>
      <c r="W29" s="247"/>
      <c r="X29" s="202">
        <f>SUM(Q29:W29)</f>
        <v>0</v>
      </c>
      <c r="Y29" s="202" t="str">
        <f t="shared" ref="Y29:Y32" si="10">IFERROR(1-(+X29/P29),"")</f>
        <v/>
      </c>
      <c r="Z29" s="3"/>
    </row>
    <row r="30" spans="1:26" ht="14.4" x14ac:dyDescent="0.3">
      <c r="B30" s="70"/>
      <c r="C30" s="198"/>
      <c r="D30" s="247"/>
      <c r="E30" s="198"/>
      <c r="F30" s="198"/>
      <c r="G30" s="198"/>
      <c r="H30" s="322"/>
      <c r="I30" s="199"/>
      <c r="J30" s="247"/>
      <c r="K30" s="247"/>
      <c r="L30" s="247"/>
      <c r="M30" s="247"/>
      <c r="N30" s="247"/>
      <c r="O30" s="247"/>
      <c r="P30" s="200">
        <f t="shared" ref="P30:P32" si="11">SUM(M30:O30)</f>
        <v>0</v>
      </c>
      <c r="Q30" s="247"/>
      <c r="R30" s="247"/>
      <c r="S30" s="247"/>
      <c r="T30" s="247"/>
      <c r="U30" s="247"/>
      <c r="V30" s="247"/>
      <c r="W30" s="247"/>
      <c r="X30" s="202">
        <f t="shared" ref="X30:X32" si="12">SUM(Q30:W30)</f>
        <v>0</v>
      </c>
      <c r="Y30" s="202" t="str">
        <f t="shared" si="10"/>
        <v/>
      </c>
      <c r="Z30" s="3"/>
    </row>
    <row r="31" spans="1:26" ht="14.4" x14ac:dyDescent="0.3">
      <c r="B31" s="70"/>
      <c r="C31" s="198"/>
      <c r="D31" s="247"/>
      <c r="E31" s="198"/>
      <c r="F31" s="198"/>
      <c r="G31" s="198"/>
      <c r="H31" s="322"/>
      <c r="I31" s="199"/>
      <c r="J31" s="247"/>
      <c r="K31" s="247"/>
      <c r="L31" s="247"/>
      <c r="M31" s="247"/>
      <c r="N31" s="247"/>
      <c r="O31" s="247"/>
      <c r="P31" s="200">
        <f t="shared" si="11"/>
        <v>0</v>
      </c>
      <c r="Q31" s="247"/>
      <c r="R31" s="247"/>
      <c r="S31" s="247"/>
      <c r="T31" s="247"/>
      <c r="U31" s="247"/>
      <c r="V31" s="247"/>
      <c r="W31" s="247"/>
      <c r="X31" s="202">
        <f t="shared" si="12"/>
        <v>0</v>
      </c>
      <c r="Y31" s="202" t="str">
        <f t="shared" si="10"/>
        <v/>
      </c>
      <c r="Z31" s="3"/>
    </row>
    <row r="32" spans="1:26" ht="14.4" x14ac:dyDescent="0.3">
      <c r="B32" s="70"/>
      <c r="C32" s="198"/>
      <c r="D32" s="247"/>
      <c r="E32" s="198"/>
      <c r="F32" s="198"/>
      <c r="G32" s="198"/>
      <c r="H32" s="322"/>
      <c r="I32" s="199"/>
      <c r="J32" s="247"/>
      <c r="K32" s="247"/>
      <c r="L32" s="247"/>
      <c r="M32" s="247"/>
      <c r="N32" s="247"/>
      <c r="O32" s="247"/>
      <c r="P32" s="200">
        <f t="shared" si="11"/>
        <v>0</v>
      </c>
      <c r="Q32" s="247"/>
      <c r="R32" s="247"/>
      <c r="S32" s="247"/>
      <c r="T32" s="247"/>
      <c r="U32" s="247"/>
      <c r="V32" s="247"/>
      <c r="W32" s="247"/>
      <c r="X32" s="202">
        <f t="shared" si="12"/>
        <v>0</v>
      </c>
      <c r="Y32" s="202" t="str">
        <f t="shared" si="10"/>
        <v/>
      </c>
      <c r="Z32" s="3"/>
    </row>
    <row r="33" spans="1:26" ht="14.4" x14ac:dyDescent="0.3">
      <c r="B33" s="70"/>
      <c r="C33" s="203"/>
      <c r="D33" s="203"/>
      <c r="E33" s="312"/>
      <c r="F33" s="312"/>
      <c r="G33" s="312"/>
      <c r="H33" s="319"/>
      <c r="I33" s="204"/>
      <c r="J33" s="203"/>
      <c r="K33" s="309"/>
      <c r="L33" s="203"/>
      <c r="M33" s="205">
        <f t="shared" ref="M33:R33" si="13">SUM(M29:M32)</f>
        <v>0</v>
      </c>
      <c r="N33" s="205">
        <f t="shared" si="13"/>
        <v>0</v>
      </c>
      <c r="O33" s="205">
        <f t="shared" si="13"/>
        <v>0</v>
      </c>
      <c r="P33" s="205">
        <f t="shared" si="13"/>
        <v>0</v>
      </c>
      <c r="Q33" s="206">
        <f t="shared" si="13"/>
        <v>0</v>
      </c>
      <c r="R33" s="206">
        <f t="shared" si="13"/>
        <v>0</v>
      </c>
      <c r="S33" s="206">
        <f>SUM(S29:S32)</f>
        <v>0</v>
      </c>
      <c r="T33" s="206">
        <f>SUM(T29:T32)</f>
        <v>0</v>
      </c>
      <c r="U33" s="206">
        <f>SUM(U29:U32)</f>
        <v>0</v>
      </c>
      <c r="V33" s="206">
        <f>SUM(V29:V32)</f>
        <v>0</v>
      </c>
      <c r="W33" s="206">
        <f>SUM(W29:W32)</f>
        <v>0</v>
      </c>
      <c r="X33" s="206">
        <f t="shared" ref="X33" si="14">SUM(X29:X32)</f>
        <v>0</v>
      </c>
      <c r="Y33" s="207"/>
      <c r="Z33" s="3"/>
    </row>
    <row r="34" spans="1:26" ht="14.4" x14ac:dyDescent="0.3">
      <c r="A34" s="169">
        <v>5004</v>
      </c>
      <c r="B34" s="70" t="s">
        <v>30</v>
      </c>
      <c r="C34" s="203"/>
      <c r="D34" s="203"/>
      <c r="E34" s="313"/>
      <c r="F34" s="313"/>
      <c r="G34" s="313"/>
      <c r="H34" s="319"/>
      <c r="I34" s="204"/>
      <c r="J34" s="203"/>
      <c r="K34" s="311"/>
      <c r="L34" s="203"/>
      <c r="M34" s="203"/>
      <c r="N34" s="203"/>
      <c r="O34" s="203"/>
      <c r="P34" s="203"/>
      <c r="Q34" s="210"/>
      <c r="R34" s="210"/>
      <c r="S34" s="210"/>
      <c r="T34" s="210"/>
      <c r="U34" s="210"/>
      <c r="V34" s="210"/>
      <c r="W34" s="210"/>
      <c r="X34" s="210"/>
      <c r="Y34" s="207"/>
      <c r="Z34" s="3"/>
    </row>
    <row r="35" spans="1:26" ht="14.4" x14ac:dyDescent="0.3">
      <c r="B35" s="70"/>
      <c r="C35" s="198"/>
      <c r="D35" s="247"/>
      <c r="E35" s="198"/>
      <c r="F35" s="198"/>
      <c r="G35" s="198"/>
      <c r="H35" s="322"/>
      <c r="I35" s="199"/>
      <c r="J35" s="247"/>
      <c r="K35" s="247"/>
      <c r="L35" s="247"/>
      <c r="M35" s="247"/>
      <c r="N35" s="247"/>
      <c r="O35" s="247"/>
      <c r="P35" s="200">
        <f>SUM(M35:O35)</f>
        <v>0</v>
      </c>
      <c r="Q35" s="247"/>
      <c r="R35" s="247"/>
      <c r="S35" s="247"/>
      <c r="T35" s="247"/>
      <c r="U35" s="247"/>
      <c r="V35" s="247"/>
      <c r="W35" s="247"/>
      <c r="X35" s="202">
        <f>SUM(Q35:W35)</f>
        <v>0</v>
      </c>
      <c r="Y35" s="202" t="str">
        <f t="shared" ref="Y35:Y38" si="15">IFERROR(1-(+X35/P35),"")</f>
        <v/>
      </c>
      <c r="Z35" s="3"/>
    </row>
    <row r="36" spans="1:26" ht="14.4" x14ac:dyDescent="0.3">
      <c r="B36" s="70"/>
      <c r="C36" s="198"/>
      <c r="D36" s="247"/>
      <c r="E36" s="198"/>
      <c r="F36" s="198"/>
      <c r="G36" s="198"/>
      <c r="H36" s="322"/>
      <c r="I36" s="199"/>
      <c r="J36" s="247"/>
      <c r="K36" s="247"/>
      <c r="L36" s="247"/>
      <c r="M36" s="247"/>
      <c r="N36" s="247"/>
      <c r="O36" s="247"/>
      <c r="P36" s="200">
        <f t="shared" ref="P36:P38" si="16">SUM(M36:O36)</f>
        <v>0</v>
      </c>
      <c r="Q36" s="247"/>
      <c r="R36" s="247"/>
      <c r="S36" s="247"/>
      <c r="T36" s="247"/>
      <c r="U36" s="247"/>
      <c r="V36" s="247"/>
      <c r="W36" s="247"/>
      <c r="X36" s="202">
        <f t="shared" ref="X36:X38" si="17">SUM(Q36:W36)</f>
        <v>0</v>
      </c>
      <c r="Y36" s="202" t="str">
        <f t="shared" si="15"/>
        <v/>
      </c>
      <c r="Z36" s="3"/>
    </row>
    <row r="37" spans="1:26" ht="14.4" x14ac:dyDescent="0.3">
      <c r="B37" s="70"/>
      <c r="C37" s="198"/>
      <c r="D37" s="247"/>
      <c r="E37" s="198"/>
      <c r="F37" s="198"/>
      <c r="G37" s="198"/>
      <c r="H37" s="322"/>
      <c r="I37" s="199"/>
      <c r="J37" s="247"/>
      <c r="K37" s="247"/>
      <c r="L37" s="247"/>
      <c r="M37" s="247"/>
      <c r="N37" s="247"/>
      <c r="O37" s="247"/>
      <c r="P37" s="200">
        <f t="shared" si="16"/>
        <v>0</v>
      </c>
      <c r="Q37" s="247"/>
      <c r="R37" s="247"/>
      <c r="S37" s="247"/>
      <c r="T37" s="247"/>
      <c r="U37" s="247"/>
      <c r="V37" s="247"/>
      <c r="W37" s="247"/>
      <c r="X37" s="202">
        <f t="shared" si="17"/>
        <v>0</v>
      </c>
      <c r="Y37" s="202" t="str">
        <f t="shared" si="15"/>
        <v/>
      </c>
      <c r="Z37" s="3"/>
    </row>
    <row r="38" spans="1:26" ht="14.4" x14ac:dyDescent="0.3">
      <c r="B38" s="70"/>
      <c r="C38" s="198"/>
      <c r="D38" s="247"/>
      <c r="E38" s="198"/>
      <c r="F38" s="198"/>
      <c r="G38" s="198"/>
      <c r="H38" s="322"/>
      <c r="I38" s="199"/>
      <c r="J38" s="247"/>
      <c r="K38" s="247"/>
      <c r="L38" s="247"/>
      <c r="M38" s="247"/>
      <c r="N38" s="247"/>
      <c r="O38" s="247"/>
      <c r="P38" s="200">
        <f t="shared" si="16"/>
        <v>0</v>
      </c>
      <c r="Q38" s="247"/>
      <c r="R38" s="247"/>
      <c r="S38" s="247"/>
      <c r="T38" s="247"/>
      <c r="U38" s="247"/>
      <c r="V38" s="247"/>
      <c r="W38" s="247"/>
      <c r="X38" s="202">
        <f t="shared" si="17"/>
        <v>0</v>
      </c>
      <c r="Y38" s="202" t="str">
        <f t="shared" si="15"/>
        <v/>
      </c>
      <c r="Z38" s="3"/>
    </row>
    <row r="39" spans="1:26" ht="14.4" x14ac:dyDescent="0.3">
      <c r="B39" s="70"/>
      <c r="C39" s="203"/>
      <c r="D39" s="203"/>
      <c r="E39" s="312"/>
      <c r="F39" s="312"/>
      <c r="G39" s="312"/>
      <c r="H39" s="319"/>
      <c r="I39" s="204"/>
      <c r="J39" s="203"/>
      <c r="K39" s="309"/>
      <c r="L39" s="203"/>
      <c r="M39" s="205">
        <f t="shared" ref="M39:R39" si="18">SUM(M35:M38)</f>
        <v>0</v>
      </c>
      <c r="N39" s="205">
        <f t="shared" si="18"/>
        <v>0</v>
      </c>
      <c r="O39" s="205">
        <f t="shared" si="18"/>
        <v>0</v>
      </c>
      <c r="P39" s="205">
        <f t="shared" si="18"/>
        <v>0</v>
      </c>
      <c r="Q39" s="206">
        <f t="shared" si="18"/>
        <v>0</v>
      </c>
      <c r="R39" s="206">
        <f t="shared" si="18"/>
        <v>0</v>
      </c>
      <c r="S39" s="206">
        <f>SUM(S35:S38)</f>
        <v>0</v>
      </c>
      <c r="T39" s="206">
        <f>SUM(T35:T38)</f>
        <v>0</v>
      </c>
      <c r="U39" s="206">
        <f>SUM(U35:U38)</f>
        <v>0</v>
      </c>
      <c r="V39" s="206">
        <f>SUM(V35:V38)</f>
        <v>0</v>
      </c>
      <c r="W39" s="206">
        <f>SUM(W35:W38)</f>
        <v>0</v>
      </c>
      <c r="X39" s="206">
        <f t="shared" ref="X39" si="19">SUM(X35:X38)</f>
        <v>0</v>
      </c>
      <c r="Y39" s="207"/>
      <c r="Z39" s="3"/>
    </row>
    <row r="40" spans="1:26" ht="14.4" x14ac:dyDescent="0.3">
      <c r="A40" s="169">
        <v>5005</v>
      </c>
      <c r="B40" s="71" t="s">
        <v>38</v>
      </c>
      <c r="C40" s="203"/>
      <c r="D40" s="203"/>
      <c r="E40" s="313"/>
      <c r="F40" s="313"/>
      <c r="G40" s="313"/>
      <c r="H40" s="319"/>
      <c r="I40" s="204"/>
      <c r="J40" s="203"/>
      <c r="K40" s="311"/>
      <c r="L40" s="203"/>
      <c r="M40" s="203"/>
      <c r="N40" s="203"/>
      <c r="O40" s="203"/>
      <c r="P40" s="203"/>
      <c r="Q40" s="210"/>
      <c r="R40" s="210"/>
      <c r="S40" s="210"/>
      <c r="T40" s="210"/>
      <c r="U40" s="210"/>
      <c r="V40" s="210"/>
      <c r="W40" s="210"/>
      <c r="X40" s="210"/>
      <c r="Y40" s="207"/>
      <c r="Z40" s="3"/>
    </row>
    <row r="41" spans="1:26" ht="14.4" x14ac:dyDescent="0.3">
      <c r="B41" s="70"/>
      <c r="C41" s="198"/>
      <c r="D41" s="247"/>
      <c r="E41" s="198"/>
      <c r="F41" s="198"/>
      <c r="G41" s="198"/>
      <c r="H41" s="322"/>
      <c r="I41" s="199"/>
      <c r="J41" s="247"/>
      <c r="K41" s="247"/>
      <c r="L41" s="247"/>
      <c r="M41" s="247"/>
      <c r="N41" s="247"/>
      <c r="O41" s="247"/>
      <c r="P41" s="200">
        <f>SUM(M41:O41)</f>
        <v>0</v>
      </c>
      <c r="Q41" s="247"/>
      <c r="R41" s="247"/>
      <c r="S41" s="247"/>
      <c r="T41" s="247"/>
      <c r="U41" s="247"/>
      <c r="V41" s="247"/>
      <c r="W41" s="247"/>
      <c r="X41" s="202">
        <f>SUM(Q41:W41)</f>
        <v>0</v>
      </c>
      <c r="Y41" s="202" t="str">
        <f t="shared" ref="Y41:Y44" si="20">IFERROR(1-(+X41/P41),"")</f>
        <v/>
      </c>
      <c r="Z41" s="3"/>
    </row>
    <row r="42" spans="1:26" ht="14.4" x14ac:dyDescent="0.3">
      <c r="B42" s="70"/>
      <c r="C42" s="198"/>
      <c r="D42" s="247"/>
      <c r="E42" s="198"/>
      <c r="F42" s="198"/>
      <c r="G42" s="198"/>
      <c r="H42" s="322"/>
      <c r="I42" s="199"/>
      <c r="J42" s="247"/>
      <c r="K42" s="247"/>
      <c r="L42" s="247"/>
      <c r="M42" s="247"/>
      <c r="N42" s="247"/>
      <c r="O42" s="247"/>
      <c r="P42" s="200">
        <f t="shared" ref="P42:P44" si="21">SUM(M42:O42)</f>
        <v>0</v>
      </c>
      <c r="Q42" s="247"/>
      <c r="R42" s="247"/>
      <c r="S42" s="247"/>
      <c r="T42" s="247"/>
      <c r="U42" s="247"/>
      <c r="V42" s="247"/>
      <c r="W42" s="247"/>
      <c r="X42" s="202">
        <f t="shared" ref="X42:X44" si="22">SUM(Q42:W42)</f>
        <v>0</v>
      </c>
      <c r="Y42" s="202" t="str">
        <f t="shared" si="20"/>
        <v/>
      </c>
      <c r="Z42" s="3"/>
    </row>
    <row r="43" spans="1:26" ht="14.4" x14ac:dyDescent="0.3">
      <c r="B43" s="70"/>
      <c r="C43" s="198"/>
      <c r="D43" s="247"/>
      <c r="E43" s="198"/>
      <c r="F43" s="198"/>
      <c r="G43" s="198"/>
      <c r="H43" s="322"/>
      <c r="I43" s="199"/>
      <c r="J43" s="247"/>
      <c r="K43" s="247"/>
      <c r="L43" s="247"/>
      <c r="M43" s="247"/>
      <c r="N43" s="247"/>
      <c r="O43" s="247"/>
      <c r="P43" s="200">
        <f t="shared" si="21"/>
        <v>0</v>
      </c>
      <c r="Q43" s="247"/>
      <c r="R43" s="247"/>
      <c r="S43" s="247"/>
      <c r="T43" s="247"/>
      <c r="U43" s="247"/>
      <c r="V43" s="247"/>
      <c r="W43" s="247"/>
      <c r="X43" s="202">
        <f t="shared" si="22"/>
        <v>0</v>
      </c>
      <c r="Y43" s="202" t="str">
        <f t="shared" si="20"/>
        <v/>
      </c>
      <c r="Z43" s="3"/>
    </row>
    <row r="44" spans="1:26" ht="14.4" x14ac:dyDescent="0.3">
      <c r="B44" s="70"/>
      <c r="C44" s="198"/>
      <c r="D44" s="247"/>
      <c r="E44" s="198"/>
      <c r="F44" s="198"/>
      <c r="G44" s="198"/>
      <c r="H44" s="322"/>
      <c r="I44" s="199"/>
      <c r="J44" s="247"/>
      <c r="K44" s="247"/>
      <c r="L44" s="247"/>
      <c r="M44" s="247"/>
      <c r="N44" s="247"/>
      <c r="O44" s="247"/>
      <c r="P44" s="200">
        <f t="shared" si="21"/>
        <v>0</v>
      </c>
      <c r="Q44" s="247"/>
      <c r="R44" s="247"/>
      <c r="S44" s="247"/>
      <c r="T44" s="247"/>
      <c r="U44" s="247"/>
      <c r="V44" s="247"/>
      <c r="W44" s="247"/>
      <c r="X44" s="202">
        <f t="shared" si="22"/>
        <v>0</v>
      </c>
      <c r="Y44" s="202" t="str">
        <f t="shared" si="20"/>
        <v/>
      </c>
      <c r="Z44" s="3"/>
    </row>
    <row r="45" spans="1:26" ht="14.4" x14ac:dyDescent="0.3">
      <c r="B45" s="70"/>
      <c r="C45" s="203"/>
      <c r="D45" s="203"/>
      <c r="E45" s="312"/>
      <c r="F45" s="312"/>
      <c r="G45" s="312"/>
      <c r="H45" s="319"/>
      <c r="I45" s="204"/>
      <c r="J45" s="203"/>
      <c r="K45" s="309"/>
      <c r="L45" s="203"/>
      <c r="M45" s="205">
        <f t="shared" ref="M45:R45" si="23">SUM(M41:M44)</f>
        <v>0</v>
      </c>
      <c r="N45" s="205">
        <f t="shared" si="23"/>
        <v>0</v>
      </c>
      <c r="O45" s="205">
        <f t="shared" si="23"/>
        <v>0</v>
      </c>
      <c r="P45" s="205">
        <f t="shared" si="23"/>
        <v>0</v>
      </c>
      <c r="Q45" s="206">
        <f t="shared" si="23"/>
        <v>0</v>
      </c>
      <c r="R45" s="206">
        <f t="shared" si="23"/>
        <v>0</v>
      </c>
      <c r="S45" s="206">
        <f>SUM(S41:S44)</f>
        <v>0</v>
      </c>
      <c r="T45" s="206">
        <f>SUM(T41:T44)</f>
        <v>0</v>
      </c>
      <c r="U45" s="206">
        <f>SUM(U41:U44)</f>
        <v>0</v>
      </c>
      <c r="V45" s="206">
        <f>SUM(V41:V44)</f>
        <v>0</v>
      </c>
      <c r="W45" s="206">
        <f>SUM(W41:W44)</f>
        <v>0</v>
      </c>
      <c r="X45" s="206">
        <f t="shared" ref="X45" si="24">SUM(X41:X44)</f>
        <v>0</v>
      </c>
      <c r="Y45" s="207"/>
      <c r="Z45" s="3"/>
    </row>
    <row r="46" spans="1:26" ht="14.4" x14ac:dyDescent="0.3">
      <c r="A46" s="169">
        <v>5006</v>
      </c>
      <c r="B46" s="71" t="s">
        <v>41</v>
      </c>
      <c r="C46" s="203"/>
      <c r="D46" s="203"/>
      <c r="E46" s="313"/>
      <c r="F46" s="313"/>
      <c r="G46" s="313"/>
      <c r="H46" s="319"/>
      <c r="I46" s="204"/>
      <c r="J46" s="203"/>
      <c r="K46" s="311"/>
      <c r="L46" s="203"/>
      <c r="M46" s="203"/>
      <c r="N46" s="203"/>
      <c r="O46" s="203"/>
      <c r="P46" s="203"/>
      <c r="Q46" s="210"/>
      <c r="R46" s="210"/>
      <c r="S46" s="210"/>
      <c r="T46" s="210"/>
      <c r="U46" s="210"/>
      <c r="V46" s="210"/>
      <c r="W46" s="210"/>
      <c r="X46" s="210"/>
      <c r="Y46" s="207"/>
      <c r="Z46" s="3"/>
    </row>
    <row r="47" spans="1:26" ht="14.4" x14ac:dyDescent="0.3">
      <c r="B47" s="70"/>
      <c r="C47" s="198"/>
      <c r="D47" s="247"/>
      <c r="E47" s="198"/>
      <c r="F47" s="198"/>
      <c r="G47" s="198"/>
      <c r="H47" s="322"/>
      <c r="I47" s="199"/>
      <c r="J47" s="247"/>
      <c r="K47" s="247"/>
      <c r="L47" s="247"/>
      <c r="M47" s="247"/>
      <c r="N47" s="247"/>
      <c r="O47" s="247"/>
      <c r="P47" s="200">
        <f>SUM(M47:O47)</f>
        <v>0</v>
      </c>
      <c r="Q47" s="247"/>
      <c r="R47" s="247"/>
      <c r="S47" s="247"/>
      <c r="T47" s="247"/>
      <c r="U47" s="247"/>
      <c r="V47" s="247"/>
      <c r="W47" s="247"/>
      <c r="X47" s="202">
        <f>SUM(Q47:W47)</f>
        <v>0</v>
      </c>
      <c r="Y47" s="202" t="str">
        <f t="shared" ref="Y47:Y50" si="25">IFERROR(1-(+X47/P47),"")</f>
        <v/>
      </c>
      <c r="Z47" s="3"/>
    </row>
    <row r="48" spans="1:26" ht="14.4" x14ac:dyDescent="0.3">
      <c r="B48" s="70"/>
      <c r="C48" s="198"/>
      <c r="D48" s="247"/>
      <c r="E48" s="198"/>
      <c r="F48" s="198"/>
      <c r="G48" s="198"/>
      <c r="H48" s="322"/>
      <c r="I48" s="199"/>
      <c r="J48" s="247"/>
      <c r="K48" s="247"/>
      <c r="L48" s="247"/>
      <c r="M48" s="247"/>
      <c r="N48" s="247"/>
      <c r="O48" s="247"/>
      <c r="P48" s="200">
        <f t="shared" ref="P48:P50" si="26">SUM(M48:O48)</f>
        <v>0</v>
      </c>
      <c r="Q48" s="247"/>
      <c r="R48" s="247"/>
      <c r="S48" s="247"/>
      <c r="T48" s="247"/>
      <c r="U48" s="247"/>
      <c r="V48" s="247"/>
      <c r="W48" s="247"/>
      <c r="X48" s="202">
        <f t="shared" ref="X48:X50" si="27">SUM(Q48:W48)</f>
        <v>0</v>
      </c>
      <c r="Y48" s="202" t="str">
        <f t="shared" si="25"/>
        <v/>
      </c>
      <c r="Z48" s="3"/>
    </row>
    <row r="49" spans="1:26" ht="14.4" x14ac:dyDescent="0.3">
      <c r="B49" s="70"/>
      <c r="C49" s="198"/>
      <c r="D49" s="247"/>
      <c r="E49" s="198"/>
      <c r="F49" s="198"/>
      <c r="G49" s="198"/>
      <c r="H49" s="322"/>
      <c r="I49" s="199"/>
      <c r="J49" s="247"/>
      <c r="K49" s="247"/>
      <c r="L49" s="247"/>
      <c r="M49" s="247"/>
      <c r="N49" s="247"/>
      <c r="O49" s="247"/>
      <c r="P49" s="200">
        <f t="shared" si="26"/>
        <v>0</v>
      </c>
      <c r="Q49" s="247"/>
      <c r="R49" s="247"/>
      <c r="S49" s="247"/>
      <c r="T49" s="247"/>
      <c r="U49" s="247"/>
      <c r="V49" s="247"/>
      <c r="W49" s="247"/>
      <c r="X49" s="202">
        <f t="shared" si="27"/>
        <v>0</v>
      </c>
      <c r="Y49" s="202" t="str">
        <f t="shared" si="25"/>
        <v/>
      </c>
      <c r="Z49" s="3"/>
    </row>
    <row r="50" spans="1:26" ht="14.4" x14ac:dyDescent="0.3">
      <c r="B50" s="70"/>
      <c r="C50" s="198"/>
      <c r="D50" s="247"/>
      <c r="E50" s="198"/>
      <c r="F50" s="198"/>
      <c r="G50" s="198"/>
      <c r="H50" s="322"/>
      <c r="I50" s="199"/>
      <c r="J50" s="247"/>
      <c r="K50" s="247"/>
      <c r="L50" s="247"/>
      <c r="M50" s="247"/>
      <c r="N50" s="247"/>
      <c r="O50" s="247"/>
      <c r="P50" s="200">
        <f t="shared" si="26"/>
        <v>0</v>
      </c>
      <c r="Q50" s="247"/>
      <c r="R50" s="247"/>
      <c r="S50" s="247"/>
      <c r="T50" s="247"/>
      <c r="U50" s="247"/>
      <c r="V50" s="247"/>
      <c r="W50" s="247"/>
      <c r="X50" s="202">
        <f t="shared" si="27"/>
        <v>0</v>
      </c>
      <c r="Y50" s="202" t="str">
        <f t="shared" si="25"/>
        <v/>
      </c>
      <c r="Z50" s="3"/>
    </row>
    <row r="51" spans="1:26" ht="14.4" x14ac:dyDescent="0.3">
      <c r="B51" s="70"/>
      <c r="C51" s="203"/>
      <c r="D51" s="203"/>
      <c r="E51" s="312"/>
      <c r="F51" s="312"/>
      <c r="G51" s="312"/>
      <c r="H51" s="319"/>
      <c r="I51" s="204"/>
      <c r="J51" s="203"/>
      <c r="K51" s="309"/>
      <c r="L51" s="203"/>
      <c r="M51" s="205">
        <f t="shared" ref="M51:R51" si="28">SUM(M47:M50)</f>
        <v>0</v>
      </c>
      <c r="N51" s="205">
        <f t="shared" si="28"/>
        <v>0</v>
      </c>
      <c r="O51" s="205">
        <f t="shared" si="28"/>
        <v>0</v>
      </c>
      <c r="P51" s="205">
        <f t="shared" si="28"/>
        <v>0</v>
      </c>
      <c r="Q51" s="206">
        <f t="shared" si="28"/>
        <v>0</v>
      </c>
      <c r="R51" s="206">
        <f t="shared" si="28"/>
        <v>0</v>
      </c>
      <c r="S51" s="206">
        <f>SUM(S47:S50)</f>
        <v>0</v>
      </c>
      <c r="T51" s="206">
        <f>SUM(T47:T50)</f>
        <v>0</v>
      </c>
      <c r="U51" s="206">
        <f>SUM(U47:U50)</f>
        <v>0</v>
      </c>
      <c r="V51" s="206">
        <f>SUM(V47:V50)</f>
        <v>0</v>
      </c>
      <c r="W51" s="206">
        <f>SUM(W47:W50)</f>
        <v>0</v>
      </c>
      <c r="X51" s="206">
        <f t="shared" ref="X51" si="29">SUM(X47:X50)</f>
        <v>0</v>
      </c>
      <c r="Y51" s="207"/>
      <c r="Z51" s="3"/>
    </row>
    <row r="52" spans="1:26" ht="14.4" x14ac:dyDescent="0.3">
      <c r="A52" s="169">
        <v>5007</v>
      </c>
      <c r="B52" s="71" t="s">
        <v>46</v>
      </c>
      <c r="C52" s="203"/>
      <c r="D52" s="203"/>
      <c r="E52" s="313"/>
      <c r="F52" s="313"/>
      <c r="G52" s="313"/>
      <c r="H52" s="319"/>
      <c r="I52" s="204"/>
      <c r="J52" s="203"/>
      <c r="K52" s="311"/>
      <c r="L52" s="203"/>
      <c r="M52" s="203"/>
      <c r="N52" s="203"/>
      <c r="O52" s="203"/>
      <c r="P52" s="203"/>
      <c r="Q52" s="210"/>
      <c r="R52" s="210"/>
      <c r="S52" s="210"/>
      <c r="T52" s="210"/>
      <c r="U52" s="210"/>
      <c r="V52" s="210"/>
      <c r="W52" s="210"/>
      <c r="X52" s="210"/>
      <c r="Y52" s="207"/>
      <c r="Z52" s="3"/>
    </row>
    <row r="53" spans="1:26" ht="14.4" x14ac:dyDescent="0.3">
      <c r="B53" s="70"/>
      <c r="C53" s="198"/>
      <c r="D53" s="247"/>
      <c r="E53" s="198"/>
      <c r="F53" s="198"/>
      <c r="G53" s="198"/>
      <c r="H53" s="322"/>
      <c r="I53" s="199"/>
      <c r="J53" s="247"/>
      <c r="K53" s="247"/>
      <c r="L53" s="247"/>
      <c r="M53" s="247"/>
      <c r="N53" s="247"/>
      <c r="O53" s="247"/>
      <c r="P53" s="200">
        <f>SUM(M53:O53)</f>
        <v>0</v>
      </c>
      <c r="Q53" s="247"/>
      <c r="R53" s="247"/>
      <c r="S53" s="247"/>
      <c r="T53" s="247"/>
      <c r="U53" s="247"/>
      <c r="V53" s="247"/>
      <c r="W53" s="247"/>
      <c r="X53" s="202">
        <f>SUM(Q53:W53)</f>
        <v>0</v>
      </c>
      <c r="Y53" s="202" t="str">
        <f t="shared" ref="Y53:Y56" si="30">IFERROR(1-(+X53/P53),"")</f>
        <v/>
      </c>
      <c r="Z53" s="3"/>
    </row>
    <row r="54" spans="1:26" ht="14.4" x14ac:dyDescent="0.3">
      <c r="B54" s="70"/>
      <c r="C54" s="198"/>
      <c r="D54" s="247"/>
      <c r="E54" s="198"/>
      <c r="F54" s="198"/>
      <c r="G54" s="198"/>
      <c r="H54" s="322"/>
      <c r="I54" s="199"/>
      <c r="J54" s="247"/>
      <c r="K54" s="247"/>
      <c r="L54" s="247"/>
      <c r="M54" s="247"/>
      <c r="N54" s="247"/>
      <c r="O54" s="247"/>
      <c r="P54" s="200">
        <f t="shared" ref="P54:P56" si="31">SUM(M54:O54)</f>
        <v>0</v>
      </c>
      <c r="Q54" s="247"/>
      <c r="R54" s="247"/>
      <c r="S54" s="247"/>
      <c r="T54" s="247"/>
      <c r="U54" s="247"/>
      <c r="V54" s="247"/>
      <c r="W54" s="247"/>
      <c r="X54" s="202">
        <f t="shared" ref="X54:X56" si="32">SUM(Q54:W54)</f>
        <v>0</v>
      </c>
      <c r="Y54" s="202" t="str">
        <f t="shared" si="30"/>
        <v/>
      </c>
      <c r="Z54" s="3"/>
    </row>
    <row r="55" spans="1:26" ht="14.4" x14ac:dyDescent="0.3">
      <c r="B55" s="70"/>
      <c r="C55" s="198"/>
      <c r="D55" s="247"/>
      <c r="E55" s="198"/>
      <c r="F55" s="198"/>
      <c r="G55" s="198"/>
      <c r="H55" s="322"/>
      <c r="I55" s="199"/>
      <c r="J55" s="247"/>
      <c r="K55" s="247"/>
      <c r="L55" s="247"/>
      <c r="M55" s="247"/>
      <c r="N55" s="247"/>
      <c r="O55" s="247"/>
      <c r="P55" s="200">
        <f t="shared" si="31"/>
        <v>0</v>
      </c>
      <c r="Q55" s="247"/>
      <c r="R55" s="247"/>
      <c r="S55" s="247"/>
      <c r="T55" s="247"/>
      <c r="U55" s="247"/>
      <c r="V55" s="247"/>
      <c r="W55" s="247"/>
      <c r="X55" s="202">
        <f t="shared" si="32"/>
        <v>0</v>
      </c>
      <c r="Y55" s="202" t="str">
        <f t="shared" si="30"/>
        <v/>
      </c>
      <c r="Z55" s="3"/>
    </row>
    <row r="56" spans="1:26" ht="14.4" x14ac:dyDescent="0.3">
      <c r="B56" s="70"/>
      <c r="C56" s="198"/>
      <c r="D56" s="247"/>
      <c r="E56" s="198"/>
      <c r="F56" s="198"/>
      <c r="G56" s="198"/>
      <c r="H56" s="322"/>
      <c r="I56" s="199"/>
      <c r="J56" s="247"/>
      <c r="K56" s="247"/>
      <c r="L56" s="247"/>
      <c r="M56" s="247"/>
      <c r="N56" s="247"/>
      <c r="O56" s="247"/>
      <c r="P56" s="200">
        <f t="shared" si="31"/>
        <v>0</v>
      </c>
      <c r="Q56" s="247"/>
      <c r="R56" s="247"/>
      <c r="S56" s="247"/>
      <c r="T56" s="247"/>
      <c r="U56" s="247"/>
      <c r="V56" s="247"/>
      <c r="W56" s="247"/>
      <c r="X56" s="202">
        <f t="shared" si="32"/>
        <v>0</v>
      </c>
      <c r="Y56" s="202" t="str">
        <f t="shared" si="30"/>
        <v/>
      </c>
      <c r="Z56" s="3"/>
    </row>
    <row r="57" spans="1:26" ht="14.4" x14ac:dyDescent="0.3">
      <c r="B57" s="70"/>
      <c r="C57" s="203"/>
      <c r="D57" s="203"/>
      <c r="E57" s="312"/>
      <c r="F57" s="312"/>
      <c r="G57" s="312"/>
      <c r="H57" s="319"/>
      <c r="I57" s="204"/>
      <c r="J57" s="203"/>
      <c r="K57" s="309"/>
      <c r="L57" s="203"/>
      <c r="M57" s="205">
        <f t="shared" ref="M57:R57" si="33">SUM(M53:M56)</f>
        <v>0</v>
      </c>
      <c r="N57" s="205">
        <f t="shared" si="33"/>
        <v>0</v>
      </c>
      <c r="O57" s="205">
        <f t="shared" si="33"/>
        <v>0</v>
      </c>
      <c r="P57" s="205">
        <f t="shared" si="33"/>
        <v>0</v>
      </c>
      <c r="Q57" s="206">
        <f t="shared" si="33"/>
        <v>0</v>
      </c>
      <c r="R57" s="206">
        <f t="shared" si="33"/>
        <v>0</v>
      </c>
      <c r="S57" s="206">
        <f>SUM(S53:S56)</f>
        <v>0</v>
      </c>
      <c r="T57" s="206">
        <f>SUM(T53:T56)</f>
        <v>0</v>
      </c>
      <c r="U57" s="206">
        <f>SUM(U53:U56)</f>
        <v>0</v>
      </c>
      <c r="V57" s="206">
        <f>SUM(V53:V56)</f>
        <v>0</v>
      </c>
      <c r="W57" s="206">
        <f>SUM(W53:W56)</f>
        <v>0</v>
      </c>
      <c r="X57" s="206">
        <f t="shared" ref="X57" si="34">SUM(X53:X56)</f>
        <v>0</v>
      </c>
      <c r="Y57" s="207"/>
      <c r="Z57" s="3"/>
    </row>
    <row r="58" spans="1:26" ht="14.4" x14ac:dyDescent="0.3">
      <c r="A58" s="169">
        <v>5008</v>
      </c>
      <c r="B58" s="71" t="s">
        <v>352</v>
      </c>
      <c r="C58" s="203"/>
      <c r="D58" s="203"/>
      <c r="E58" s="313"/>
      <c r="F58" s="313"/>
      <c r="G58" s="313"/>
      <c r="H58" s="319"/>
      <c r="I58" s="204"/>
      <c r="J58" s="203"/>
      <c r="K58" s="311"/>
      <c r="L58" s="203"/>
      <c r="M58" s="203"/>
      <c r="N58" s="203"/>
      <c r="O58" s="203"/>
      <c r="P58" s="203"/>
      <c r="Q58" s="210"/>
      <c r="R58" s="210"/>
      <c r="S58" s="210"/>
      <c r="T58" s="210"/>
      <c r="U58" s="210"/>
      <c r="V58" s="210"/>
      <c r="W58" s="210"/>
      <c r="X58" s="210"/>
      <c r="Y58" s="207"/>
      <c r="Z58" s="3"/>
    </row>
    <row r="59" spans="1:26" ht="14.4" x14ac:dyDescent="0.3">
      <c r="B59" s="70"/>
      <c r="C59" s="198"/>
      <c r="D59" s="247"/>
      <c r="E59" s="198"/>
      <c r="F59" s="198"/>
      <c r="G59" s="198"/>
      <c r="H59" s="322"/>
      <c r="I59" s="199"/>
      <c r="J59" s="247"/>
      <c r="K59" s="247"/>
      <c r="L59" s="247"/>
      <c r="M59" s="247"/>
      <c r="N59" s="247"/>
      <c r="O59" s="247"/>
      <c r="P59" s="200">
        <f>SUM(M59:O59)</f>
        <v>0</v>
      </c>
      <c r="Q59" s="247"/>
      <c r="R59" s="247"/>
      <c r="S59" s="247"/>
      <c r="T59" s="247"/>
      <c r="U59" s="247"/>
      <c r="V59" s="247"/>
      <c r="W59" s="247"/>
      <c r="X59" s="202">
        <f>SUM(Q59:W59)</f>
        <v>0</v>
      </c>
      <c r="Y59" s="202" t="str">
        <f t="shared" ref="Y59:Y62" si="35">IFERROR(1-(+X59/P59),"")</f>
        <v/>
      </c>
      <c r="Z59" s="3"/>
    </row>
    <row r="60" spans="1:26" ht="14.4" x14ac:dyDescent="0.3">
      <c r="B60" s="70"/>
      <c r="C60" s="198"/>
      <c r="D60" s="247"/>
      <c r="E60" s="198"/>
      <c r="F60" s="198"/>
      <c r="G60" s="198"/>
      <c r="H60" s="322"/>
      <c r="I60" s="199"/>
      <c r="J60" s="247"/>
      <c r="K60" s="247"/>
      <c r="L60" s="247"/>
      <c r="M60" s="247"/>
      <c r="N60" s="247"/>
      <c r="O60" s="247"/>
      <c r="P60" s="200">
        <f t="shared" ref="P60:P62" si="36">SUM(M60:O60)</f>
        <v>0</v>
      </c>
      <c r="Q60" s="247"/>
      <c r="R60" s="247"/>
      <c r="S60" s="247"/>
      <c r="T60" s="247"/>
      <c r="U60" s="247"/>
      <c r="V60" s="247"/>
      <c r="W60" s="247"/>
      <c r="X60" s="202">
        <f t="shared" ref="X60:X62" si="37">SUM(Q60:W60)</f>
        <v>0</v>
      </c>
      <c r="Y60" s="202" t="str">
        <f t="shared" si="35"/>
        <v/>
      </c>
      <c r="Z60" s="3"/>
    </row>
    <row r="61" spans="1:26" ht="14.4" x14ac:dyDescent="0.3">
      <c r="B61" s="70"/>
      <c r="C61" s="198"/>
      <c r="D61" s="247"/>
      <c r="E61" s="198"/>
      <c r="F61" s="198"/>
      <c r="G61" s="198"/>
      <c r="H61" s="322"/>
      <c r="I61" s="199"/>
      <c r="J61" s="247"/>
      <c r="K61" s="247"/>
      <c r="L61" s="247"/>
      <c r="M61" s="247"/>
      <c r="N61" s="247"/>
      <c r="O61" s="247"/>
      <c r="P61" s="200">
        <f t="shared" si="36"/>
        <v>0</v>
      </c>
      <c r="Q61" s="247"/>
      <c r="R61" s="247"/>
      <c r="S61" s="247"/>
      <c r="T61" s="247"/>
      <c r="U61" s="247"/>
      <c r="V61" s="247"/>
      <c r="W61" s="247"/>
      <c r="X61" s="202">
        <f t="shared" si="37"/>
        <v>0</v>
      </c>
      <c r="Y61" s="202" t="str">
        <f t="shared" si="35"/>
        <v/>
      </c>
      <c r="Z61" s="3"/>
    </row>
    <row r="62" spans="1:26" ht="14.4" x14ac:dyDescent="0.3">
      <c r="B62" s="70"/>
      <c r="C62" s="198"/>
      <c r="D62" s="247"/>
      <c r="E62" s="198"/>
      <c r="F62" s="198"/>
      <c r="G62" s="198"/>
      <c r="H62" s="322"/>
      <c r="I62" s="199"/>
      <c r="J62" s="247"/>
      <c r="K62" s="247"/>
      <c r="L62" s="247"/>
      <c r="M62" s="247"/>
      <c r="N62" s="247"/>
      <c r="O62" s="247"/>
      <c r="P62" s="200">
        <f t="shared" si="36"/>
        <v>0</v>
      </c>
      <c r="Q62" s="247"/>
      <c r="R62" s="247"/>
      <c r="S62" s="247"/>
      <c r="T62" s="247"/>
      <c r="U62" s="247"/>
      <c r="V62" s="247"/>
      <c r="W62" s="247"/>
      <c r="X62" s="202">
        <f t="shared" si="37"/>
        <v>0</v>
      </c>
      <c r="Y62" s="202" t="str">
        <f t="shared" si="35"/>
        <v/>
      </c>
      <c r="Z62" s="3"/>
    </row>
    <row r="63" spans="1:26" ht="14.4" x14ac:dyDescent="0.3">
      <c r="B63" s="70"/>
      <c r="C63" s="203"/>
      <c r="D63" s="203"/>
      <c r="E63" s="312"/>
      <c r="F63" s="312"/>
      <c r="G63" s="312"/>
      <c r="H63" s="319"/>
      <c r="I63" s="204"/>
      <c r="J63" s="203"/>
      <c r="K63" s="309"/>
      <c r="L63" s="203"/>
      <c r="M63" s="205">
        <f t="shared" ref="M63:R63" si="38">SUM(M59:M62)</f>
        <v>0</v>
      </c>
      <c r="N63" s="205">
        <f t="shared" si="38"/>
        <v>0</v>
      </c>
      <c r="O63" s="205">
        <f t="shared" si="38"/>
        <v>0</v>
      </c>
      <c r="P63" s="205">
        <f t="shared" si="38"/>
        <v>0</v>
      </c>
      <c r="Q63" s="206">
        <f t="shared" si="38"/>
        <v>0</v>
      </c>
      <c r="R63" s="206">
        <f t="shared" si="38"/>
        <v>0</v>
      </c>
      <c r="S63" s="206">
        <f>SUM(S59:S62)</f>
        <v>0</v>
      </c>
      <c r="T63" s="206">
        <f>SUM(T59:T62)</f>
        <v>0</v>
      </c>
      <c r="U63" s="206">
        <f>SUM(U59:U62)</f>
        <v>0</v>
      </c>
      <c r="V63" s="206">
        <f>SUM(V59:V62)</f>
        <v>0</v>
      </c>
      <c r="W63" s="206">
        <f>SUM(W59:W62)</f>
        <v>0</v>
      </c>
      <c r="X63" s="206">
        <f t="shared" ref="X63" si="39">SUM(X59:X62)</f>
        <v>0</v>
      </c>
      <c r="Y63" s="207"/>
      <c r="Z63" s="3"/>
    </row>
    <row r="64" spans="1:26" ht="14.4" x14ac:dyDescent="0.3">
      <c r="A64" s="169">
        <v>5009</v>
      </c>
      <c r="B64" s="71" t="s">
        <v>353</v>
      </c>
      <c r="C64" s="203"/>
      <c r="D64" s="203"/>
      <c r="E64" s="313"/>
      <c r="F64" s="313"/>
      <c r="G64" s="313"/>
      <c r="H64" s="319"/>
      <c r="I64" s="204"/>
      <c r="J64" s="203"/>
      <c r="K64" s="311"/>
      <c r="L64" s="203"/>
      <c r="M64" s="203"/>
      <c r="N64" s="203"/>
      <c r="O64" s="203"/>
      <c r="P64" s="203"/>
      <c r="Q64" s="210"/>
      <c r="R64" s="210"/>
      <c r="S64" s="210"/>
      <c r="T64" s="210"/>
      <c r="U64" s="210"/>
      <c r="V64" s="210"/>
      <c r="W64" s="210"/>
      <c r="X64" s="210"/>
      <c r="Y64" s="207"/>
      <c r="Z64" s="3"/>
    </row>
    <row r="65" spans="1:26" ht="14.4" x14ac:dyDescent="0.3">
      <c r="B65" s="70"/>
      <c r="C65" s="198"/>
      <c r="D65" s="247"/>
      <c r="E65" s="198"/>
      <c r="F65" s="198"/>
      <c r="G65" s="198"/>
      <c r="H65" s="322"/>
      <c r="I65" s="199"/>
      <c r="J65" s="247"/>
      <c r="K65" s="247"/>
      <c r="L65" s="247"/>
      <c r="M65" s="247"/>
      <c r="N65" s="247"/>
      <c r="O65" s="247"/>
      <c r="P65" s="200">
        <f>SUM(M65:O65)</f>
        <v>0</v>
      </c>
      <c r="Q65" s="247"/>
      <c r="R65" s="247"/>
      <c r="S65" s="247"/>
      <c r="T65" s="247"/>
      <c r="U65" s="247"/>
      <c r="V65" s="247"/>
      <c r="W65" s="247"/>
      <c r="X65" s="202">
        <f>SUM(Q65:W65)</f>
        <v>0</v>
      </c>
      <c r="Y65" s="202" t="str">
        <f t="shared" ref="Y65:Y68" si="40">IFERROR(1-(+X65/P65),"")</f>
        <v/>
      </c>
      <c r="Z65" s="3"/>
    </row>
    <row r="66" spans="1:26" ht="14.4" x14ac:dyDescent="0.3">
      <c r="B66" s="70"/>
      <c r="C66" s="198"/>
      <c r="D66" s="247"/>
      <c r="E66" s="198"/>
      <c r="F66" s="198"/>
      <c r="G66" s="198"/>
      <c r="H66" s="322"/>
      <c r="I66" s="199"/>
      <c r="J66" s="247"/>
      <c r="K66" s="247"/>
      <c r="L66" s="247"/>
      <c r="M66" s="247"/>
      <c r="N66" s="247"/>
      <c r="O66" s="247"/>
      <c r="P66" s="200">
        <f t="shared" ref="P66:P68" si="41">SUM(M66:O66)</f>
        <v>0</v>
      </c>
      <c r="Q66" s="247"/>
      <c r="R66" s="247"/>
      <c r="S66" s="247"/>
      <c r="T66" s="247"/>
      <c r="U66" s="247"/>
      <c r="V66" s="247"/>
      <c r="W66" s="247"/>
      <c r="X66" s="202">
        <f t="shared" ref="X66:X68" si="42">SUM(Q66:W66)</f>
        <v>0</v>
      </c>
      <c r="Y66" s="202" t="str">
        <f t="shared" si="40"/>
        <v/>
      </c>
      <c r="Z66" s="3"/>
    </row>
    <row r="67" spans="1:26" ht="14.4" x14ac:dyDescent="0.3">
      <c r="B67" s="70"/>
      <c r="C67" s="198"/>
      <c r="D67" s="247"/>
      <c r="E67" s="198"/>
      <c r="F67" s="198"/>
      <c r="G67" s="198"/>
      <c r="H67" s="322"/>
      <c r="I67" s="199"/>
      <c r="J67" s="247"/>
      <c r="K67" s="247"/>
      <c r="L67" s="247"/>
      <c r="M67" s="247"/>
      <c r="N67" s="247"/>
      <c r="O67" s="247"/>
      <c r="P67" s="200">
        <f t="shared" si="41"/>
        <v>0</v>
      </c>
      <c r="Q67" s="247"/>
      <c r="R67" s="247"/>
      <c r="S67" s="247"/>
      <c r="T67" s="247"/>
      <c r="U67" s="247"/>
      <c r="V67" s="247"/>
      <c r="W67" s="247"/>
      <c r="X67" s="202">
        <f t="shared" si="42"/>
        <v>0</v>
      </c>
      <c r="Y67" s="202" t="str">
        <f t="shared" si="40"/>
        <v/>
      </c>
      <c r="Z67" s="3"/>
    </row>
    <row r="68" spans="1:26" ht="14.4" x14ac:dyDescent="0.3">
      <c r="B68" s="70"/>
      <c r="C68" s="198"/>
      <c r="D68" s="247"/>
      <c r="E68" s="198"/>
      <c r="F68" s="198"/>
      <c r="G68" s="198"/>
      <c r="H68" s="322"/>
      <c r="I68" s="199"/>
      <c r="J68" s="247"/>
      <c r="K68" s="247"/>
      <c r="L68" s="247"/>
      <c r="M68" s="247"/>
      <c r="N68" s="247"/>
      <c r="O68" s="247"/>
      <c r="P68" s="200">
        <f t="shared" si="41"/>
        <v>0</v>
      </c>
      <c r="Q68" s="247"/>
      <c r="R68" s="247"/>
      <c r="S68" s="247"/>
      <c r="T68" s="247"/>
      <c r="U68" s="247"/>
      <c r="V68" s="247"/>
      <c r="W68" s="247"/>
      <c r="X68" s="202">
        <f t="shared" si="42"/>
        <v>0</v>
      </c>
      <c r="Y68" s="202" t="str">
        <f t="shared" si="40"/>
        <v/>
      </c>
      <c r="Z68" s="3"/>
    </row>
    <row r="69" spans="1:26" ht="14.4" x14ac:dyDescent="0.3">
      <c r="B69" s="70"/>
      <c r="C69" s="203"/>
      <c r="D69" s="203"/>
      <c r="E69" s="312"/>
      <c r="F69" s="312"/>
      <c r="G69" s="312"/>
      <c r="H69" s="319"/>
      <c r="I69" s="204"/>
      <c r="J69" s="203"/>
      <c r="K69" s="309"/>
      <c r="L69" s="203"/>
      <c r="M69" s="205">
        <f t="shared" ref="M69:R69" si="43">SUM(M65:M68)</f>
        <v>0</v>
      </c>
      <c r="N69" s="205">
        <f t="shared" si="43"/>
        <v>0</v>
      </c>
      <c r="O69" s="205">
        <f t="shared" si="43"/>
        <v>0</v>
      </c>
      <c r="P69" s="205">
        <f t="shared" si="43"/>
        <v>0</v>
      </c>
      <c r="Q69" s="206">
        <f t="shared" si="43"/>
        <v>0</v>
      </c>
      <c r="R69" s="206">
        <f t="shared" si="43"/>
        <v>0</v>
      </c>
      <c r="S69" s="206">
        <f>SUM(S65:S68)</f>
        <v>0</v>
      </c>
      <c r="T69" s="206">
        <f>SUM(T65:T68)</f>
        <v>0</v>
      </c>
      <c r="U69" s="206">
        <f>SUM(U65:U68)</f>
        <v>0</v>
      </c>
      <c r="V69" s="206">
        <f>SUM(V65:V68)</f>
        <v>0</v>
      </c>
      <c r="W69" s="206">
        <f>SUM(W65:W68)</f>
        <v>0</v>
      </c>
      <c r="X69" s="206">
        <f t="shared" ref="X69" si="44">SUM(X65:X68)</f>
        <v>0</v>
      </c>
      <c r="Y69" s="207"/>
      <c r="Z69" s="3"/>
    </row>
    <row r="70" spans="1:26" ht="14.4" x14ac:dyDescent="0.3">
      <c r="A70" s="169">
        <v>5010</v>
      </c>
      <c r="B70" s="71" t="s">
        <v>96</v>
      </c>
      <c r="C70" s="203"/>
      <c r="D70" s="203"/>
      <c r="E70" s="313"/>
      <c r="F70" s="313"/>
      <c r="G70" s="313"/>
      <c r="H70" s="319"/>
      <c r="I70" s="204"/>
      <c r="J70" s="203"/>
      <c r="K70" s="311"/>
      <c r="L70" s="203"/>
      <c r="M70" s="203"/>
      <c r="N70" s="203"/>
      <c r="O70" s="203"/>
      <c r="P70" s="203"/>
      <c r="Q70" s="217"/>
      <c r="R70" s="217"/>
      <c r="S70" s="217"/>
      <c r="T70" s="217"/>
      <c r="U70" s="217"/>
      <c r="V70" s="217"/>
      <c r="W70" s="217"/>
      <c r="X70" s="217"/>
      <c r="Y70" s="211"/>
      <c r="Z70" s="3"/>
    </row>
    <row r="71" spans="1:26" ht="14.4" x14ac:dyDescent="0.3">
      <c r="B71" s="70"/>
      <c r="C71" s="198"/>
      <c r="D71" s="247"/>
      <c r="E71" s="198"/>
      <c r="F71" s="198"/>
      <c r="G71" s="198"/>
      <c r="H71" s="322"/>
      <c r="I71" s="199"/>
      <c r="J71" s="247"/>
      <c r="K71" s="247"/>
      <c r="L71" s="247"/>
      <c r="M71" s="247"/>
      <c r="N71" s="247"/>
      <c r="O71" s="247"/>
      <c r="P71" s="200">
        <f>SUM(M71:O71)</f>
        <v>0</v>
      </c>
      <c r="Q71" s="247"/>
      <c r="R71" s="247"/>
      <c r="S71" s="247"/>
      <c r="T71" s="247"/>
      <c r="U71" s="247"/>
      <c r="V71" s="247"/>
      <c r="W71" s="247"/>
      <c r="X71" s="202">
        <f>SUM(Q71:W71)</f>
        <v>0</v>
      </c>
      <c r="Y71" s="202" t="str">
        <f t="shared" ref="Y71:Y74" si="45">IFERROR(1-(+X71/P71),"")</f>
        <v/>
      </c>
      <c r="Z71" s="3"/>
    </row>
    <row r="72" spans="1:26" ht="14.4" x14ac:dyDescent="0.3">
      <c r="B72" s="70"/>
      <c r="C72" s="198"/>
      <c r="D72" s="247"/>
      <c r="E72" s="198"/>
      <c r="F72" s="198"/>
      <c r="G72" s="198"/>
      <c r="H72" s="322"/>
      <c r="I72" s="199"/>
      <c r="J72" s="247"/>
      <c r="K72" s="247"/>
      <c r="L72" s="247"/>
      <c r="M72" s="247"/>
      <c r="N72" s="247"/>
      <c r="O72" s="247"/>
      <c r="P72" s="200">
        <f t="shared" ref="P72:P74" si="46">SUM(M72:O72)</f>
        <v>0</v>
      </c>
      <c r="Q72" s="247"/>
      <c r="R72" s="247"/>
      <c r="S72" s="247"/>
      <c r="T72" s="247"/>
      <c r="U72" s="247"/>
      <c r="V72" s="247"/>
      <c r="W72" s="247"/>
      <c r="X72" s="202">
        <f t="shared" ref="X72:X74" si="47">SUM(Q72:W72)</f>
        <v>0</v>
      </c>
      <c r="Y72" s="202" t="str">
        <f t="shared" si="45"/>
        <v/>
      </c>
      <c r="Z72" s="3"/>
    </row>
    <row r="73" spans="1:26" ht="14.4" x14ac:dyDescent="0.3">
      <c r="B73" s="70"/>
      <c r="C73" s="198"/>
      <c r="D73" s="247"/>
      <c r="E73" s="198"/>
      <c r="F73" s="198"/>
      <c r="G73" s="198"/>
      <c r="H73" s="322"/>
      <c r="I73" s="199"/>
      <c r="J73" s="247"/>
      <c r="K73" s="247"/>
      <c r="L73" s="247"/>
      <c r="M73" s="247"/>
      <c r="N73" s="247"/>
      <c r="O73" s="247"/>
      <c r="P73" s="200">
        <f t="shared" si="46"/>
        <v>0</v>
      </c>
      <c r="Q73" s="247"/>
      <c r="R73" s="247"/>
      <c r="S73" s="247"/>
      <c r="T73" s="247"/>
      <c r="U73" s="247"/>
      <c r="V73" s="247"/>
      <c r="W73" s="247"/>
      <c r="X73" s="202">
        <f t="shared" si="47"/>
        <v>0</v>
      </c>
      <c r="Y73" s="202" t="str">
        <f t="shared" si="45"/>
        <v/>
      </c>
      <c r="Z73" s="3"/>
    </row>
    <row r="74" spans="1:26" ht="14.4" x14ac:dyDescent="0.3">
      <c r="B74" s="70"/>
      <c r="C74" s="198"/>
      <c r="D74" s="247"/>
      <c r="E74" s="198"/>
      <c r="F74" s="198"/>
      <c r="G74" s="198"/>
      <c r="H74" s="322"/>
      <c r="I74" s="199"/>
      <c r="J74" s="247"/>
      <c r="K74" s="247"/>
      <c r="L74" s="247"/>
      <c r="M74" s="247"/>
      <c r="N74" s="247"/>
      <c r="O74" s="247"/>
      <c r="P74" s="200">
        <f t="shared" si="46"/>
        <v>0</v>
      </c>
      <c r="Q74" s="247"/>
      <c r="R74" s="247"/>
      <c r="S74" s="247"/>
      <c r="T74" s="247"/>
      <c r="U74" s="247"/>
      <c r="V74" s="247"/>
      <c r="W74" s="247"/>
      <c r="X74" s="202">
        <f t="shared" si="47"/>
        <v>0</v>
      </c>
      <c r="Y74" s="202" t="str">
        <f t="shared" si="45"/>
        <v/>
      </c>
      <c r="Z74" s="3"/>
    </row>
    <row r="75" spans="1:26" ht="14.4" x14ac:dyDescent="0.3">
      <c r="B75" s="70"/>
      <c r="C75" s="203"/>
      <c r="D75" s="203"/>
      <c r="E75" s="312"/>
      <c r="F75" s="312"/>
      <c r="G75" s="312"/>
      <c r="H75" s="203"/>
      <c r="I75" s="204"/>
      <c r="J75" s="203"/>
      <c r="K75" s="309"/>
      <c r="L75" s="203"/>
      <c r="M75" s="205">
        <f t="shared" ref="M75:R75" si="48">SUM(M71:M74)</f>
        <v>0</v>
      </c>
      <c r="N75" s="205">
        <f t="shared" si="48"/>
        <v>0</v>
      </c>
      <c r="O75" s="205">
        <f t="shared" si="48"/>
        <v>0</v>
      </c>
      <c r="P75" s="205">
        <f t="shared" si="48"/>
        <v>0</v>
      </c>
      <c r="Q75" s="206">
        <f t="shared" si="48"/>
        <v>0</v>
      </c>
      <c r="R75" s="206">
        <f t="shared" si="48"/>
        <v>0</v>
      </c>
      <c r="S75" s="206">
        <f>SUM(S71:S74)</f>
        <v>0</v>
      </c>
      <c r="T75" s="206">
        <f>SUM(T71:T74)</f>
        <v>0</v>
      </c>
      <c r="U75" s="206">
        <f>SUM(U71:U74)</f>
        <v>0</v>
      </c>
      <c r="V75" s="206">
        <f>SUM(V71:V74)</f>
        <v>0</v>
      </c>
      <c r="W75" s="206">
        <f>SUM(W71:W74)</f>
        <v>0</v>
      </c>
      <c r="X75" s="206">
        <f t="shared" ref="X75" si="49">SUM(X71:X74)</f>
        <v>0</v>
      </c>
      <c r="Y75" s="207"/>
      <c r="Z75" s="3"/>
    </row>
    <row r="76" spans="1:26" ht="14.4" x14ac:dyDescent="0.3">
      <c r="A76" s="169">
        <v>5011</v>
      </c>
      <c r="B76" s="71" t="s">
        <v>348</v>
      </c>
      <c r="C76" s="203"/>
      <c r="D76" s="203"/>
      <c r="E76" s="313"/>
      <c r="F76" s="313"/>
      <c r="G76" s="313"/>
      <c r="H76" s="203"/>
      <c r="I76" s="204"/>
      <c r="J76" s="203"/>
      <c r="K76" s="311"/>
      <c r="L76" s="203"/>
      <c r="M76" s="203"/>
      <c r="N76" s="203"/>
      <c r="O76" s="203"/>
      <c r="P76" s="203"/>
      <c r="Q76" s="217"/>
      <c r="R76" s="217"/>
      <c r="S76" s="217"/>
      <c r="T76" s="217"/>
      <c r="U76" s="217"/>
      <c r="V76" s="217"/>
      <c r="W76" s="217"/>
      <c r="X76" s="217"/>
      <c r="Y76" s="211"/>
      <c r="Z76" s="3"/>
    </row>
    <row r="77" spans="1:26" ht="14.4" x14ac:dyDescent="0.3">
      <c r="B77" s="70"/>
      <c r="C77" s="198"/>
      <c r="D77" s="247"/>
      <c r="E77" s="198"/>
      <c r="F77" s="198"/>
      <c r="G77" s="198"/>
      <c r="H77" s="198"/>
      <c r="I77" s="199"/>
      <c r="J77" s="247"/>
      <c r="K77" s="247"/>
      <c r="L77" s="247"/>
      <c r="M77" s="247"/>
      <c r="N77" s="247"/>
      <c r="O77" s="247"/>
      <c r="P77" s="200">
        <f>SUM(M77:O77)</f>
        <v>0</v>
      </c>
      <c r="Q77" s="247"/>
      <c r="R77" s="247"/>
      <c r="S77" s="247"/>
      <c r="T77" s="247"/>
      <c r="U77" s="247"/>
      <c r="V77" s="247"/>
      <c r="W77" s="247"/>
      <c r="X77" s="202">
        <f>SUM(Q77:W77)</f>
        <v>0</v>
      </c>
      <c r="Y77" s="202" t="str">
        <f t="shared" ref="Y77:Y80" si="50">IFERROR(1-(+X77/P77),"")</f>
        <v/>
      </c>
      <c r="Z77" s="3"/>
    </row>
    <row r="78" spans="1:26" ht="14.4" x14ac:dyDescent="0.3">
      <c r="B78" s="70"/>
      <c r="C78" s="198"/>
      <c r="D78" s="247"/>
      <c r="E78" s="198"/>
      <c r="F78" s="198"/>
      <c r="G78" s="198"/>
      <c r="H78" s="198"/>
      <c r="I78" s="199"/>
      <c r="J78" s="247"/>
      <c r="K78" s="247"/>
      <c r="L78" s="247"/>
      <c r="M78" s="247"/>
      <c r="N78" s="247"/>
      <c r="O78" s="247"/>
      <c r="P78" s="200">
        <f t="shared" ref="P78:P80" si="51">SUM(M78:O78)</f>
        <v>0</v>
      </c>
      <c r="Q78" s="247"/>
      <c r="R78" s="247"/>
      <c r="S78" s="247"/>
      <c r="T78" s="247"/>
      <c r="U78" s="247"/>
      <c r="V78" s="247"/>
      <c r="W78" s="247"/>
      <c r="X78" s="202">
        <f t="shared" ref="X78:X80" si="52">SUM(Q78:W78)</f>
        <v>0</v>
      </c>
      <c r="Y78" s="202" t="str">
        <f t="shared" si="50"/>
        <v/>
      </c>
      <c r="Z78" s="3"/>
    </row>
    <row r="79" spans="1:26" ht="14.4" x14ac:dyDescent="0.3">
      <c r="B79" s="70"/>
      <c r="C79" s="198"/>
      <c r="D79" s="247"/>
      <c r="E79" s="198"/>
      <c r="F79" s="198"/>
      <c r="G79" s="198"/>
      <c r="H79" s="198"/>
      <c r="I79" s="199"/>
      <c r="J79" s="247"/>
      <c r="K79" s="247"/>
      <c r="L79" s="247"/>
      <c r="M79" s="247"/>
      <c r="N79" s="247"/>
      <c r="O79" s="247"/>
      <c r="P79" s="200">
        <f t="shared" si="51"/>
        <v>0</v>
      </c>
      <c r="Q79" s="247"/>
      <c r="R79" s="247"/>
      <c r="S79" s="247"/>
      <c r="T79" s="247"/>
      <c r="U79" s="247"/>
      <c r="V79" s="247"/>
      <c r="W79" s="247"/>
      <c r="X79" s="202">
        <f t="shared" si="52"/>
        <v>0</v>
      </c>
      <c r="Y79" s="202" t="str">
        <f t="shared" si="50"/>
        <v/>
      </c>
      <c r="Z79" s="3"/>
    </row>
    <row r="80" spans="1:26" ht="15.75" customHeight="1" x14ac:dyDescent="0.3">
      <c r="B80" s="70"/>
      <c r="C80" s="198"/>
      <c r="D80" s="247"/>
      <c r="E80" s="198"/>
      <c r="F80" s="198"/>
      <c r="G80" s="198"/>
      <c r="H80" s="198"/>
      <c r="I80" s="199"/>
      <c r="J80" s="247"/>
      <c r="K80" s="247"/>
      <c r="L80" s="247"/>
      <c r="M80" s="247"/>
      <c r="N80" s="247"/>
      <c r="O80" s="247"/>
      <c r="P80" s="200">
        <f t="shared" si="51"/>
        <v>0</v>
      </c>
      <c r="Q80" s="247"/>
      <c r="R80" s="247"/>
      <c r="S80" s="247"/>
      <c r="T80" s="247"/>
      <c r="U80" s="247"/>
      <c r="V80" s="247"/>
      <c r="W80" s="247"/>
      <c r="X80" s="202">
        <f t="shared" si="52"/>
        <v>0</v>
      </c>
      <c r="Y80" s="202" t="str">
        <f t="shared" si="50"/>
        <v/>
      </c>
      <c r="Z80" s="3"/>
    </row>
    <row r="81" spans="1:26" ht="15.75" customHeight="1" x14ac:dyDescent="0.3">
      <c r="B81" s="70"/>
      <c r="C81" s="203"/>
      <c r="D81" s="203"/>
      <c r="E81" s="312"/>
      <c r="F81" s="312"/>
      <c r="G81" s="312"/>
      <c r="H81" s="203"/>
      <c r="I81" s="204"/>
      <c r="J81" s="203"/>
      <c r="K81" s="309"/>
      <c r="L81" s="203"/>
      <c r="M81" s="205">
        <f t="shared" ref="M81:R81" si="53">SUM(M77:M80)</f>
        <v>0</v>
      </c>
      <c r="N81" s="205">
        <f t="shared" si="53"/>
        <v>0</v>
      </c>
      <c r="O81" s="205">
        <f t="shared" si="53"/>
        <v>0</v>
      </c>
      <c r="P81" s="205">
        <f t="shared" si="53"/>
        <v>0</v>
      </c>
      <c r="Q81" s="206">
        <f t="shared" si="53"/>
        <v>0</v>
      </c>
      <c r="R81" s="206">
        <f t="shared" si="53"/>
        <v>0</v>
      </c>
      <c r="S81" s="206">
        <f>SUM(S77:S80)</f>
        <v>0</v>
      </c>
      <c r="T81" s="206">
        <f>SUM(T77:T80)</f>
        <v>0</v>
      </c>
      <c r="U81" s="206">
        <f>SUM(U77:U80)</f>
        <v>0</v>
      </c>
      <c r="V81" s="206">
        <f>SUM(V77:V80)</f>
        <v>0</v>
      </c>
      <c r="W81" s="206">
        <f>SUM(W77:W80)</f>
        <v>0</v>
      </c>
      <c r="X81" s="206">
        <f t="shared" ref="X81" si="54">SUM(X77:X80)</f>
        <v>0</v>
      </c>
      <c r="Y81" s="207"/>
      <c r="Z81" s="3"/>
    </row>
    <row r="82" spans="1:26" ht="14.4" x14ac:dyDescent="0.3">
      <c r="A82" s="169">
        <v>5012</v>
      </c>
      <c r="B82" s="71" t="s">
        <v>68</v>
      </c>
      <c r="C82" s="203"/>
      <c r="D82" s="203"/>
      <c r="E82" s="313"/>
      <c r="F82" s="313"/>
      <c r="G82" s="313"/>
      <c r="H82" s="203"/>
      <c r="I82" s="204"/>
      <c r="J82" s="203"/>
      <c r="K82" s="311"/>
      <c r="L82" s="203"/>
      <c r="M82" s="203"/>
      <c r="N82" s="203"/>
      <c r="O82" s="203"/>
      <c r="P82" s="203"/>
      <c r="Q82" s="217"/>
      <c r="R82" s="217"/>
      <c r="S82" s="217"/>
      <c r="T82" s="217"/>
      <c r="U82" s="217"/>
      <c r="V82" s="217"/>
      <c r="W82" s="217"/>
      <c r="X82" s="217"/>
      <c r="Y82" s="211"/>
      <c r="Z82" s="3"/>
    </row>
    <row r="83" spans="1:26" ht="14.4" x14ac:dyDescent="0.3">
      <c r="B83" s="70"/>
      <c r="C83" s="198"/>
      <c r="D83" s="247"/>
      <c r="E83" s="198"/>
      <c r="F83" s="198"/>
      <c r="G83" s="198"/>
      <c r="H83" s="198"/>
      <c r="I83" s="199"/>
      <c r="J83" s="247"/>
      <c r="K83" s="247"/>
      <c r="L83" s="247"/>
      <c r="M83" s="247"/>
      <c r="N83" s="247"/>
      <c r="O83" s="247"/>
      <c r="P83" s="200">
        <f>SUM(M83:O83)</f>
        <v>0</v>
      </c>
      <c r="Q83" s="247"/>
      <c r="R83" s="247"/>
      <c r="S83" s="247"/>
      <c r="T83" s="247"/>
      <c r="U83" s="247"/>
      <c r="V83" s="247"/>
      <c r="W83" s="247"/>
      <c r="X83" s="202">
        <f>SUM(Q83:W83)</f>
        <v>0</v>
      </c>
      <c r="Y83" s="202" t="str">
        <f t="shared" ref="Y83:Y86" si="55">IFERROR(1-(+X83/P83),"")</f>
        <v/>
      </c>
      <c r="Z83" s="3"/>
    </row>
    <row r="84" spans="1:26" ht="15.75" customHeight="1" x14ac:dyDescent="0.3">
      <c r="B84" s="70"/>
      <c r="C84" s="198"/>
      <c r="D84" s="247"/>
      <c r="E84" s="198"/>
      <c r="F84" s="198"/>
      <c r="G84" s="198"/>
      <c r="H84" s="198"/>
      <c r="I84" s="199"/>
      <c r="J84" s="247"/>
      <c r="K84" s="247"/>
      <c r="L84" s="247"/>
      <c r="M84" s="247"/>
      <c r="N84" s="247"/>
      <c r="O84" s="247"/>
      <c r="P84" s="200">
        <f t="shared" ref="P84:P86" si="56">SUM(M84:O84)</f>
        <v>0</v>
      </c>
      <c r="Q84" s="247"/>
      <c r="R84" s="247"/>
      <c r="S84" s="247"/>
      <c r="T84" s="247"/>
      <c r="U84" s="247"/>
      <c r="V84" s="247"/>
      <c r="W84" s="247"/>
      <c r="X84" s="202">
        <f t="shared" ref="X84:X86" si="57">SUM(Q84:W84)</f>
        <v>0</v>
      </c>
      <c r="Y84" s="202" t="str">
        <f t="shared" si="55"/>
        <v/>
      </c>
      <c r="Z84" s="3"/>
    </row>
    <row r="85" spans="1:26" ht="14.4" x14ac:dyDescent="0.3">
      <c r="B85" s="70"/>
      <c r="C85" s="198"/>
      <c r="D85" s="247"/>
      <c r="E85" s="198"/>
      <c r="F85" s="198"/>
      <c r="G85" s="198"/>
      <c r="H85" s="198"/>
      <c r="I85" s="199"/>
      <c r="J85" s="247"/>
      <c r="K85" s="247"/>
      <c r="L85" s="247"/>
      <c r="M85" s="247"/>
      <c r="N85" s="247"/>
      <c r="O85" s="247"/>
      <c r="P85" s="200">
        <f t="shared" si="56"/>
        <v>0</v>
      </c>
      <c r="Q85" s="247"/>
      <c r="R85" s="247"/>
      <c r="S85" s="247"/>
      <c r="T85" s="247"/>
      <c r="U85" s="247"/>
      <c r="V85" s="247"/>
      <c r="W85" s="247"/>
      <c r="X85" s="202">
        <f t="shared" si="57"/>
        <v>0</v>
      </c>
      <c r="Y85" s="202" t="str">
        <f t="shared" si="55"/>
        <v/>
      </c>
      <c r="Z85" s="3"/>
    </row>
    <row r="86" spans="1:26" ht="14.4" x14ac:dyDescent="0.3">
      <c r="B86" s="70"/>
      <c r="C86" s="198"/>
      <c r="D86" s="247"/>
      <c r="E86" s="198"/>
      <c r="F86" s="198"/>
      <c r="G86" s="198"/>
      <c r="H86" s="198"/>
      <c r="I86" s="199"/>
      <c r="J86" s="247"/>
      <c r="K86" s="247"/>
      <c r="L86" s="247"/>
      <c r="M86" s="247"/>
      <c r="N86" s="247"/>
      <c r="O86" s="247"/>
      <c r="P86" s="200">
        <f t="shared" si="56"/>
        <v>0</v>
      </c>
      <c r="Q86" s="247"/>
      <c r="R86" s="247"/>
      <c r="S86" s="247"/>
      <c r="T86" s="247"/>
      <c r="U86" s="247"/>
      <c r="V86" s="247"/>
      <c r="W86" s="247"/>
      <c r="X86" s="202">
        <f t="shared" si="57"/>
        <v>0</v>
      </c>
      <c r="Y86" s="202" t="str">
        <f t="shared" si="55"/>
        <v/>
      </c>
      <c r="Z86" s="3"/>
    </row>
    <row r="87" spans="1:26" ht="14.4" x14ac:dyDescent="0.3">
      <c r="B87" s="70"/>
      <c r="C87" s="203"/>
      <c r="D87" s="203"/>
      <c r="E87" s="312"/>
      <c r="F87" s="312"/>
      <c r="G87" s="312"/>
      <c r="H87" s="203"/>
      <c r="I87" s="204"/>
      <c r="J87" s="203"/>
      <c r="K87" s="309"/>
      <c r="L87" s="203"/>
      <c r="M87" s="205">
        <f t="shared" ref="M87:R87" si="58">SUM(M83:M86)</f>
        <v>0</v>
      </c>
      <c r="N87" s="205">
        <f t="shared" si="58"/>
        <v>0</v>
      </c>
      <c r="O87" s="205">
        <f t="shared" si="58"/>
        <v>0</v>
      </c>
      <c r="P87" s="205">
        <f t="shared" si="58"/>
        <v>0</v>
      </c>
      <c r="Q87" s="206">
        <f t="shared" si="58"/>
        <v>0</v>
      </c>
      <c r="R87" s="206">
        <f t="shared" si="58"/>
        <v>0</v>
      </c>
      <c r="S87" s="206">
        <f>SUM(S83:S86)</f>
        <v>0</v>
      </c>
      <c r="T87" s="206">
        <f>SUM(T83:T86)</f>
        <v>0</v>
      </c>
      <c r="U87" s="206">
        <f>SUM(U83:U86)</f>
        <v>0</v>
      </c>
      <c r="V87" s="206">
        <f>SUM(V83:V86)</f>
        <v>0</v>
      </c>
      <c r="W87" s="206">
        <f>SUM(W83:W86)</f>
        <v>0</v>
      </c>
      <c r="X87" s="206">
        <f t="shared" ref="X87" si="59">SUM(X83:X86)</f>
        <v>0</v>
      </c>
      <c r="Y87" s="207"/>
    </row>
    <row r="88" spans="1:26" ht="14.4" x14ac:dyDescent="0.3">
      <c r="A88" s="169">
        <v>5013</v>
      </c>
      <c r="B88" s="70" t="s">
        <v>79</v>
      </c>
      <c r="C88" s="203"/>
      <c r="D88" s="203"/>
      <c r="E88" s="313"/>
      <c r="F88" s="313"/>
      <c r="G88" s="313"/>
      <c r="H88" s="203"/>
      <c r="I88" s="204"/>
      <c r="J88" s="203"/>
      <c r="K88" s="311"/>
      <c r="L88" s="203"/>
      <c r="M88" s="203"/>
      <c r="N88" s="203"/>
      <c r="O88" s="203"/>
      <c r="P88" s="203"/>
      <c r="Q88" s="217"/>
      <c r="R88" s="217"/>
      <c r="S88" s="217"/>
      <c r="T88" s="217"/>
      <c r="U88" s="217"/>
      <c r="V88" s="217"/>
      <c r="W88" s="217"/>
      <c r="X88" s="217"/>
      <c r="Y88" s="211"/>
    </row>
    <row r="89" spans="1:26" ht="14.4" x14ac:dyDescent="0.3">
      <c r="B89" s="70"/>
      <c r="C89" s="198"/>
      <c r="D89" s="247"/>
      <c r="E89" s="198"/>
      <c r="F89" s="198"/>
      <c r="G89" s="198"/>
      <c r="H89" s="198"/>
      <c r="I89" s="199"/>
      <c r="J89" s="247"/>
      <c r="K89" s="247"/>
      <c r="L89" s="247"/>
      <c r="M89" s="247"/>
      <c r="N89" s="247"/>
      <c r="O89" s="247"/>
      <c r="P89" s="200">
        <f>SUM(M89:O89)</f>
        <v>0</v>
      </c>
      <c r="Q89" s="247"/>
      <c r="R89" s="247"/>
      <c r="S89" s="247"/>
      <c r="T89" s="247"/>
      <c r="U89" s="247"/>
      <c r="V89" s="247"/>
      <c r="W89" s="247"/>
      <c r="X89" s="202">
        <f>SUM(Q89:W89)</f>
        <v>0</v>
      </c>
      <c r="Y89" s="202" t="str">
        <f t="shared" ref="Y89:Y92" si="60">IFERROR(1-(+X89/P89),"")</f>
        <v/>
      </c>
    </row>
    <row r="90" spans="1:26" ht="14.4" x14ac:dyDescent="0.3">
      <c r="B90" s="70"/>
      <c r="C90" s="198"/>
      <c r="D90" s="247"/>
      <c r="E90" s="198"/>
      <c r="F90" s="198"/>
      <c r="G90" s="198"/>
      <c r="H90" s="198"/>
      <c r="I90" s="199"/>
      <c r="J90" s="247"/>
      <c r="K90" s="247"/>
      <c r="L90" s="247"/>
      <c r="M90" s="247"/>
      <c r="N90" s="247"/>
      <c r="O90" s="247"/>
      <c r="P90" s="200">
        <f t="shared" ref="P90:P92" si="61">SUM(M90:O90)</f>
        <v>0</v>
      </c>
      <c r="Q90" s="247"/>
      <c r="R90" s="247"/>
      <c r="S90" s="247"/>
      <c r="T90" s="247"/>
      <c r="U90" s="247"/>
      <c r="V90" s="247"/>
      <c r="W90" s="247"/>
      <c r="X90" s="202">
        <f t="shared" ref="X90:X92" si="62">SUM(Q90:W90)</f>
        <v>0</v>
      </c>
      <c r="Y90" s="202" t="str">
        <f t="shared" si="60"/>
        <v/>
      </c>
    </row>
    <row r="91" spans="1:26" ht="14.4" x14ac:dyDescent="0.3">
      <c r="B91" s="70"/>
      <c r="C91" s="198"/>
      <c r="D91" s="247"/>
      <c r="E91" s="198"/>
      <c r="F91" s="198"/>
      <c r="G91" s="198"/>
      <c r="H91" s="198"/>
      <c r="I91" s="199"/>
      <c r="J91" s="247"/>
      <c r="K91" s="247"/>
      <c r="L91" s="247"/>
      <c r="M91" s="247"/>
      <c r="N91" s="247"/>
      <c r="O91" s="247"/>
      <c r="P91" s="200">
        <f t="shared" si="61"/>
        <v>0</v>
      </c>
      <c r="Q91" s="247"/>
      <c r="R91" s="247"/>
      <c r="S91" s="247"/>
      <c r="T91" s="247"/>
      <c r="U91" s="247"/>
      <c r="V91" s="247"/>
      <c r="W91" s="247"/>
      <c r="X91" s="202">
        <f t="shared" si="62"/>
        <v>0</v>
      </c>
      <c r="Y91" s="202" t="str">
        <f t="shared" si="60"/>
        <v/>
      </c>
    </row>
    <row r="92" spans="1:26" ht="14.4" x14ac:dyDescent="0.3">
      <c r="B92" s="70"/>
      <c r="C92" s="198"/>
      <c r="D92" s="247"/>
      <c r="E92" s="198"/>
      <c r="F92" s="198"/>
      <c r="G92" s="198"/>
      <c r="H92" s="198"/>
      <c r="I92" s="199"/>
      <c r="J92" s="247"/>
      <c r="K92" s="247"/>
      <c r="L92" s="247"/>
      <c r="M92" s="247"/>
      <c r="N92" s="247"/>
      <c r="O92" s="247"/>
      <c r="P92" s="200">
        <f t="shared" si="61"/>
        <v>0</v>
      </c>
      <c r="Q92" s="247"/>
      <c r="R92" s="247"/>
      <c r="S92" s="247"/>
      <c r="T92" s="247"/>
      <c r="U92" s="247"/>
      <c r="V92" s="247"/>
      <c r="W92" s="247"/>
      <c r="X92" s="202">
        <f t="shared" si="62"/>
        <v>0</v>
      </c>
      <c r="Y92" s="202" t="str">
        <f t="shared" si="60"/>
        <v/>
      </c>
    </row>
    <row r="93" spans="1:26" ht="14.4" x14ac:dyDescent="0.3">
      <c r="B93" s="70"/>
      <c r="C93" s="203"/>
      <c r="D93" s="203"/>
      <c r="E93" s="312"/>
      <c r="F93" s="312"/>
      <c r="G93" s="312"/>
      <c r="H93" s="203"/>
      <c r="I93" s="204"/>
      <c r="J93" s="203"/>
      <c r="K93" s="309"/>
      <c r="L93" s="203"/>
      <c r="M93" s="205">
        <f t="shared" ref="M93:R93" si="63">SUM(M89:M92)</f>
        <v>0</v>
      </c>
      <c r="N93" s="205">
        <f t="shared" si="63"/>
        <v>0</v>
      </c>
      <c r="O93" s="205">
        <f t="shared" si="63"/>
        <v>0</v>
      </c>
      <c r="P93" s="205">
        <f t="shared" si="63"/>
        <v>0</v>
      </c>
      <c r="Q93" s="206">
        <f t="shared" si="63"/>
        <v>0</v>
      </c>
      <c r="R93" s="206">
        <f t="shared" si="63"/>
        <v>0</v>
      </c>
      <c r="S93" s="206">
        <f>SUM(S89:S92)</f>
        <v>0</v>
      </c>
      <c r="T93" s="206">
        <f>SUM(T89:T92)</f>
        <v>0</v>
      </c>
      <c r="U93" s="206">
        <f>SUM(U89:U92)</f>
        <v>0</v>
      </c>
      <c r="V93" s="206">
        <f>SUM(V89:V92)</f>
        <v>0</v>
      </c>
      <c r="W93" s="206">
        <f>SUM(W89:W92)</f>
        <v>0</v>
      </c>
      <c r="X93" s="206">
        <f t="shared" ref="X93" si="64">SUM(X89:X92)</f>
        <v>0</v>
      </c>
      <c r="Y93" s="207"/>
    </row>
    <row r="94" spans="1:26" ht="14.4" x14ac:dyDescent="0.3">
      <c r="A94" s="169">
        <v>5014</v>
      </c>
      <c r="B94" s="70" t="s">
        <v>81</v>
      </c>
      <c r="C94" s="203"/>
      <c r="D94" s="203"/>
      <c r="E94" s="313"/>
      <c r="F94" s="313"/>
      <c r="G94" s="313"/>
      <c r="H94" s="203"/>
      <c r="I94" s="204"/>
      <c r="J94" s="203"/>
      <c r="K94" s="311"/>
      <c r="L94" s="203"/>
      <c r="M94" s="203"/>
      <c r="N94" s="203"/>
      <c r="O94" s="203"/>
      <c r="P94" s="203"/>
      <c r="Q94" s="217"/>
      <c r="R94" s="217"/>
      <c r="S94" s="217"/>
      <c r="T94" s="217"/>
      <c r="U94" s="217"/>
      <c r="V94" s="217"/>
      <c r="W94" s="217"/>
      <c r="X94" s="217"/>
      <c r="Y94" s="211"/>
    </row>
    <row r="95" spans="1:26" ht="14.4" x14ac:dyDescent="0.3">
      <c r="B95" s="70"/>
      <c r="C95" s="198"/>
      <c r="D95" s="247"/>
      <c r="E95" s="198"/>
      <c r="F95" s="198"/>
      <c r="G95" s="198"/>
      <c r="H95" s="198"/>
      <c r="I95" s="199"/>
      <c r="J95" s="247"/>
      <c r="K95" s="247"/>
      <c r="L95" s="247"/>
      <c r="M95" s="247"/>
      <c r="N95" s="247"/>
      <c r="O95" s="247"/>
      <c r="P95" s="200">
        <f>SUM(M95:O95)</f>
        <v>0</v>
      </c>
      <c r="Q95" s="247"/>
      <c r="R95" s="247"/>
      <c r="S95" s="247"/>
      <c r="T95" s="247"/>
      <c r="U95" s="247"/>
      <c r="V95" s="247"/>
      <c r="W95" s="247"/>
      <c r="X95" s="202">
        <f>SUM(Q95:W95)</f>
        <v>0</v>
      </c>
      <c r="Y95" s="202" t="str">
        <f t="shared" ref="Y95:Y98" si="65">IFERROR(1-(+X95/P95),"")</f>
        <v/>
      </c>
    </row>
    <row r="96" spans="1:26" ht="14.4" x14ac:dyDescent="0.3">
      <c r="B96" s="70"/>
      <c r="C96" s="198"/>
      <c r="D96" s="247"/>
      <c r="E96" s="198"/>
      <c r="F96" s="198"/>
      <c r="G96" s="198"/>
      <c r="H96" s="198"/>
      <c r="I96" s="199"/>
      <c r="J96" s="247"/>
      <c r="K96" s="247"/>
      <c r="L96" s="247"/>
      <c r="M96" s="247"/>
      <c r="N96" s="247"/>
      <c r="O96" s="247"/>
      <c r="P96" s="200">
        <f t="shared" ref="P96:P98" si="66">SUM(M96:O96)</f>
        <v>0</v>
      </c>
      <c r="Q96" s="247"/>
      <c r="R96" s="247"/>
      <c r="S96" s="247"/>
      <c r="T96" s="247"/>
      <c r="U96" s="247"/>
      <c r="V96" s="247"/>
      <c r="W96" s="247"/>
      <c r="X96" s="202">
        <f t="shared" ref="X96:X98" si="67">SUM(Q96:W96)</f>
        <v>0</v>
      </c>
      <c r="Y96" s="202" t="str">
        <f t="shared" si="65"/>
        <v/>
      </c>
    </row>
    <row r="97" spans="1:25" ht="14.4" x14ac:dyDescent="0.3">
      <c r="B97" s="70"/>
      <c r="C97" s="198"/>
      <c r="D97" s="247"/>
      <c r="E97" s="198"/>
      <c r="F97" s="198"/>
      <c r="G97" s="198"/>
      <c r="H97" s="198"/>
      <c r="I97" s="199"/>
      <c r="J97" s="247"/>
      <c r="K97" s="247"/>
      <c r="L97" s="247"/>
      <c r="M97" s="247"/>
      <c r="N97" s="247"/>
      <c r="O97" s="247"/>
      <c r="P97" s="200">
        <f t="shared" si="66"/>
        <v>0</v>
      </c>
      <c r="Q97" s="247"/>
      <c r="R97" s="247"/>
      <c r="S97" s="247"/>
      <c r="T97" s="247"/>
      <c r="U97" s="247"/>
      <c r="V97" s="247"/>
      <c r="W97" s="247"/>
      <c r="X97" s="202">
        <f t="shared" si="67"/>
        <v>0</v>
      </c>
      <c r="Y97" s="202" t="str">
        <f t="shared" si="65"/>
        <v/>
      </c>
    </row>
    <row r="98" spans="1:25" ht="14.4" x14ac:dyDescent="0.3">
      <c r="B98" s="70"/>
      <c r="C98" s="198"/>
      <c r="D98" s="247"/>
      <c r="E98" s="198"/>
      <c r="F98" s="198"/>
      <c r="G98" s="198"/>
      <c r="H98" s="198"/>
      <c r="I98" s="199"/>
      <c r="J98" s="247"/>
      <c r="K98" s="247"/>
      <c r="L98" s="247"/>
      <c r="M98" s="247"/>
      <c r="N98" s="247"/>
      <c r="O98" s="247"/>
      <c r="P98" s="200">
        <f t="shared" si="66"/>
        <v>0</v>
      </c>
      <c r="Q98" s="247"/>
      <c r="R98" s="247"/>
      <c r="S98" s="247"/>
      <c r="T98" s="247"/>
      <c r="U98" s="247"/>
      <c r="V98" s="247"/>
      <c r="W98" s="247"/>
      <c r="X98" s="202">
        <f t="shared" si="67"/>
        <v>0</v>
      </c>
      <c r="Y98" s="202" t="str">
        <f t="shared" si="65"/>
        <v/>
      </c>
    </row>
    <row r="99" spans="1:25" ht="14.4" x14ac:dyDescent="0.3">
      <c r="B99" s="70"/>
      <c r="C99" s="203"/>
      <c r="D99" s="203"/>
      <c r="E99" s="203"/>
      <c r="F99" s="203"/>
      <c r="G99" s="203"/>
      <c r="H99" s="203"/>
      <c r="I99" s="204"/>
      <c r="J99" s="203"/>
      <c r="K99" s="203"/>
      <c r="L99" s="203"/>
      <c r="M99" s="205">
        <f t="shared" ref="M99:R99" si="68">SUM(M95:M98)</f>
        <v>0</v>
      </c>
      <c r="N99" s="205">
        <f t="shared" si="68"/>
        <v>0</v>
      </c>
      <c r="O99" s="205">
        <f t="shared" si="68"/>
        <v>0</v>
      </c>
      <c r="P99" s="205">
        <f t="shared" si="68"/>
        <v>0</v>
      </c>
      <c r="Q99" s="206">
        <f t="shared" si="68"/>
        <v>0</v>
      </c>
      <c r="R99" s="206">
        <f t="shared" si="68"/>
        <v>0</v>
      </c>
      <c r="S99" s="206">
        <f>SUM(S95:S98)</f>
        <v>0</v>
      </c>
      <c r="T99" s="206">
        <f>SUM(T95:T98)</f>
        <v>0</v>
      </c>
      <c r="U99" s="206">
        <f>SUM(U95:U98)</f>
        <v>0</v>
      </c>
      <c r="V99" s="206">
        <f>SUM(V95:V98)</f>
        <v>0</v>
      </c>
      <c r="W99" s="206">
        <f>SUM(W95:W98)</f>
        <v>0</v>
      </c>
      <c r="X99" s="206">
        <f t="shared" ref="X99" si="69">SUM(X95:X98)</f>
        <v>0</v>
      </c>
      <c r="Y99" s="207"/>
    </row>
    <row r="100" spans="1:25" thickBot="1" x14ac:dyDescent="0.35">
      <c r="B100" s="70"/>
      <c r="C100" s="203"/>
      <c r="D100" s="203"/>
      <c r="E100" s="203"/>
      <c r="F100" s="203"/>
      <c r="G100" s="203"/>
      <c r="H100" s="203"/>
      <c r="I100" s="204"/>
      <c r="J100" s="203"/>
      <c r="K100" s="203"/>
      <c r="L100" s="203"/>
      <c r="M100" s="203"/>
      <c r="N100" s="203"/>
      <c r="O100" s="203"/>
      <c r="P100" s="203"/>
      <c r="Q100" s="217"/>
      <c r="R100" s="217"/>
      <c r="S100" s="217"/>
      <c r="T100" s="217"/>
      <c r="U100" s="217"/>
      <c r="V100" s="217"/>
      <c r="W100" s="217"/>
      <c r="X100" s="217"/>
      <c r="Y100" s="211"/>
    </row>
    <row r="101" spans="1:25" thickBot="1" x14ac:dyDescent="0.35">
      <c r="A101" s="169">
        <v>5015</v>
      </c>
      <c r="B101" s="70" t="s">
        <v>85</v>
      </c>
      <c r="C101" s="203"/>
      <c r="D101" s="203"/>
      <c r="E101" s="203"/>
      <c r="F101" s="203"/>
      <c r="G101" s="203"/>
      <c r="H101" s="213"/>
      <c r="I101" s="214"/>
      <c r="J101" s="213"/>
      <c r="K101" s="213"/>
      <c r="L101" s="213"/>
      <c r="M101" s="215">
        <f t="shared" ref="M101:W101" si="70">M21+M27+M33+M39+M45+M51+M57+M63+M69+M74+M81+M87+M93+M99</f>
        <v>0</v>
      </c>
      <c r="N101" s="215">
        <f t="shared" si="70"/>
        <v>0</v>
      </c>
      <c r="O101" s="215">
        <f t="shared" si="70"/>
        <v>0</v>
      </c>
      <c r="P101" s="215">
        <f t="shared" si="70"/>
        <v>0</v>
      </c>
      <c r="Q101" s="215">
        <f t="shared" si="70"/>
        <v>0</v>
      </c>
      <c r="R101" s="215">
        <f t="shared" si="70"/>
        <v>0</v>
      </c>
      <c r="S101" s="215">
        <f t="shared" si="70"/>
        <v>0</v>
      </c>
      <c r="T101" s="215">
        <f t="shared" si="70"/>
        <v>0</v>
      </c>
      <c r="U101" s="215">
        <f t="shared" si="70"/>
        <v>0</v>
      </c>
      <c r="V101" s="215">
        <f t="shared" si="70"/>
        <v>0</v>
      </c>
      <c r="W101" s="215">
        <f t="shared" si="70"/>
        <v>0</v>
      </c>
      <c r="X101" s="215">
        <f>X21+X27+X33+X39+X45+X51+X57+X63+X69+X74+X81+X87+X93+X99</f>
        <v>0</v>
      </c>
      <c r="Y101" s="202" t="str">
        <f t="shared" ref="Y101" si="71">IFERROR(1-(+X101/P101),"")</f>
        <v/>
      </c>
    </row>
    <row r="102" spans="1:25" ht="14.4" x14ac:dyDescent="0.3">
      <c r="C102" s="211"/>
      <c r="D102" s="211"/>
      <c r="E102" s="211"/>
      <c r="F102" s="211"/>
      <c r="G102" s="211"/>
      <c r="H102" s="211"/>
      <c r="I102" s="216"/>
      <c r="J102" s="211"/>
      <c r="K102" s="211"/>
      <c r="L102" s="211"/>
      <c r="M102" s="211"/>
      <c r="N102" s="211"/>
      <c r="O102" s="211"/>
      <c r="P102" s="211"/>
      <c r="Q102" s="207"/>
      <c r="R102" s="207"/>
      <c r="S102" s="207"/>
      <c r="T102" s="207"/>
      <c r="U102" s="207"/>
      <c r="V102" s="207"/>
      <c r="W102" s="207"/>
      <c r="X102" s="207"/>
      <c r="Y102" s="207"/>
    </row>
    <row r="103" spans="1:25" ht="29.4" thickBot="1" x14ac:dyDescent="0.35">
      <c r="A103" s="169">
        <v>5016</v>
      </c>
      <c r="B103" s="174" t="s">
        <v>371</v>
      </c>
      <c r="C103" s="211"/>
      <c r="D103" s="211"/>
      <c r="E103" s="211"/>
      <c r="F103" s="211"/>
      <c r="G103" s="211"/>
      <c r="H103" s="211"/>
      <c r="I103" s="216"/>
      <c r="J103" s="211"/>
      <c r="K103" s="211"/>
      <c r="L103" s="211"/>
      <c r="M103" s="211"/>
      <c r="N103" s="211"/>
      <c r="O103" s="211"/>
      <c r="P103" s="211"/>
      <c r="Q103" s="207"/>
      <c r="R103" s="207"/>
      <c r="S103" s="207"/>
      <c r="T103" s="207"/>
      <c r="U103" s="207"/>
      <c r="V103" s="217"/>
      <c r="W103" s="173" t="s">
        <v>302</v>
      </c>
      <c r="X103" s="247"/>
      <c r="Y103" s="82" t="s">
        <v>380</v>
      </c>
    </row>
    <row r="104" spans="1:25" thickBot="1" x14ac:dyDescent="0.35">
      <c r="A104" s="169">
        <v>5017</v>
      </c>
      <c r="B104" s="174" t="s">
        <v>329</v>
      </c>
      <c r="C104" s="245"/>
      <c r="D104" s="211"/>
      <c r="E104" s="211"/>
      <c r="F104" s="211"/>
      <c r="G104" s="211"/>
      <c r="H104" s="211"/>
      <c r="I104" s="216"/>
      <c r="J104" s="211"/>
      <c r="K104" s="211"/>
      <c r="L104" s="211"/>
      <c r="M104" s="211"/>
      <c r="N104" s="211"/>
      <c r="O104" s="211"/>
      <c r="P104" s="211"/>
      <c r="Q104" s="207"/>
      <c r="R104" s="207"/>
      <c r="S104" s="217"/>
      <c r="T104" s="217"/>
      <c r="U104" s="218"/>
      <c r="V104" s="217"/>
      <c r="W104" s="217"/>
      <c r="X104" s="203" t="str">
        <f>IFERROR(+X103/V101,"")</f>
        <v/>
      </c>
      <c r="Y104" s="207"/>
    </row>
    <row r="105" spans="1:25" thickBot="1" x14ac:dyDescent="0.35">
      <c r="A105" s="169">
        <v>5018</v>
      </c>
      <c r="B105" s="174" t="s">
        <v>460</v>
      </c>
      <c r="C105" s="297"/>
      <c r="D105" s="211"/>
      <c r="E105" s="211"/>
      <c r="F105" s="211"/>
      <c r="G105" s="211"/>
      <c r="H105" s="211"/>
      <c r="I105" s="216"/>
      <c r="J105" s="211"/>
      <c r="K105" s="211"/>
      <c r="L105" s="211"/>
      <c r="M105" s="211"/>
      <c r="N105" s="211"/>
      <c r="O105" s="211"/>
      <c r="P105" s="211"/>
      <c r="Q105" s="211"/>
      <c r="R105" s="211"/>
      <c r="S105" s="211"/>
      <c r="T105" s="211"/>
      <c r="U105" s="211"/>
      <c r="V105" s="211"/>
      <c r="W105" s="211"/>
      <c r="X105" s="211"/>
      <c r="Y105" s="211"/>
    </row>
    <row r="106" spans="1:25" ht="14.4" x14ac:dyDescent="0.3"/>
    <row r="107" spans="1:25" ht="14.4" x14ac:dyDescent="0.3"/>
    <row r="108" spans="1:25" ht="14.4" x14ac:dyDescent="0.3"/>
    <row r="109" spans="1:25" ht="14.4" x14ac:dyDescent="0.3"/>
    <row r="110" spans="1:25" ht="14.4" x14ac:dyDescent="0.3"/>
    <row r="111" spans="1:25" ht="14.4" x14ac:dyDescent="0.3"/>
    <row r="112" spans="1:25" ht="14.4" x14ac:dyDescent="0.3"/>
    <row r="113" ht="14.4" x14ac:dyDescent="0.3"/>
    <row r="114" ht="14.4" x14ac:dyDescent="0.3"/>
    <row r="115" ht="14.4" x14ac:dyDescent="0.3"/>
    <row r="116" ht="14.4" x14ac:dyDescent="0.3"/>
    <row r="117" ht="14.4" x14ac:dyDescent="0.3"/>
    <row r="118" ht="14.4" x14ac:dyDescent="0.3"/>
    <row r="119" ht="14.4" x14ac:dyDescent="0.3"/>
    <row r="120" ht="14.4" x14ac:dyDescent="0.3"/>
    <row r="121" ht="14.4" x14ac:dyDescent="0.3"/>
    <row r="122" ht="14.4" x14ac:dyDescent="0.3"/>
    <row r="123" ht="14.4" x14ac:dyDescent="0.3"/>
    <row r="124" ht="14.4" x14ac:dyDescent="0.3"/>
    <row r="125" ht="14.4" x14ac:dyDescent="0.3"/>
    <row r="126" ht="14.4" x14ac:dyDescent="0.3"/>
    <row r="127" ht="14.4" x14ac:dyDescent="0.3"/>
    <row r="128" ht="14.4" x14ac:dyDescent="0.3"/>
    <row r="129" ht="14.4" x14ac:dyDescent="0.3"/>
    <row r="130" ht="14.4" x14ac:dyDescent="0.3"/>
    <row r="131" ht="14.4" x14ac:dyDescent="0.3"/>
    <row r="132" ht="14.4" x14ac:dyDescent="0.3"/>
    <row r="133" ht="14.4" x14ac:dyDescent="0.3"/>
    <row r="134" ht="14.4" x14ac:dyDescent="0.3"/>
    <row r="135" ht="14.4" x14ac:dyDescent="0.3"/>
    <row r="136" ht="14.4" x14ac:dyDescent="0.3"/>
    <row r="137" ht="14.4" x14ac:dyDescent="0.3"/>
    <row r="138" ht="14.4" x14ac:dyDescent="0.3"/>
    <row r="139" ht="14.4" x14ac:dyDescent="0.3"/>
    <row r="140" ht="14.4" x14ac:dyDescent="0.3"/>
    <row r="141" ht="14.4" x14ac:dyDescent="0.3"/>
    <row r="142" ht="14.4" x14ac:dyDescent="0.3"/>
    <row r="143" ht="14.4" x14ac:dyDescent="0.3"/>
    <row r="144" ht="14.4" x14ac:dyDescent="0.3"/>
    <row r="145" ht="14.4" x14ac:dyDescent="0.3"/>
    <row r="146" ht="14.4" x14ac:dyDescent="0.3"/>
    <row r="147" ht="14.4" x14ac:dyDescent="0.3"/>
    <row r="148" ht="14.4" x14ac:dyDescent="0.3"/>
    <row r="149" ht="14.4" x14ac:dyDescent="0.3"/>
    <row r="150" ht="14.4" x14ac:dyDescent="0.3"/>
    <row r="151" ht="14.4" x14ac:dyDescent="0.3"/>
    <row r="152" ht="14.4" x14ac:dyDescent="0.3"/>
    <row r="153" ht="14.4" x14ac:dyDescent="0.3"/>
    <row r="154" ht="14.4" x14ac:dyDescent="0.3"/>
    <row r="155" ht="14.4" x14ac:dyDescent="0.3"/>
    <row r="156" ht="14.4" x14ac:dyDescent="0.3"/>
    <row r="157" ht="14.4" x14ac:dyDescent="0.3"/>
    <row r="158" ht="14.4" x14ac:dyDescent="0.3"/>
    <row r="159" ht="14.4" x14ac:dyDescent="0.3"/>
    <row r="160" ht="14.4" x14ac:dyDescent="0.3"/>
    <row r="161" ht="14.4" x14ac:dyDescent="0.3"/>
    <row r="162" ht="14.4" x14ac:dyDescent="0.3"/>
    <row r="163" ht="14.4" x14ac:dyDescent="0.3"/>
    <row r="164" ht="14.4" x14ac:dyDescent="0.3"/>
    <row r="165" ht="14.4" x14ac:dyDescent="0.3"/>
    <row r="166" ht="14.4" x14ac:dyDescent="0.3"/>
    <row r="167" ht="14.4" x14ac:dyDescent="0.3"/>
    <row r="168" ht="14.4" x14ac:dyDescent="0.3"/>
    <row r="169" ht="14.4" x14ac:dyDescent="0.3"/>
    <row r="170" ht="14.4" x14ac:dyDescent="0.3"/>
    <row r="171" ht="14.4" x14ac:dyDescent="0.3"/>
    <row r="172" ht="14.4" x14ac:dyDescent="0.3"/>
    <row r="173" ht="14.4" x14ac:dyDescent="0.3"/>
    <row r="174" ht="14.4" x14ac:dyDescent="0.3"/>
    <row r="175" ht="14.4" x14ac:dyDescent="0.3"/>
    <row r="176" ht="14.4" x14ac:dyDescent="0.3"/>
    <row r="177" ht="14.4" x14ac:dyDescent="0.3"/>
    <row r="178" ht="14.4" x14ac:dyDescent="0.3"/>
    <row r="179" ht="14.4" x14ac:dyDescent="0.3"/>
    <row r="180" ht="14.4" x14ac:dyDescent="0.3"/>
    <row r="181" ht="14.4" x14ac:dyDescent="0.3"/>
    <row r="182" ht="14.4" x14ac:dyDescent="0.3"/>
    <row r="183" ht="14.4" x14ac:dyDescent="0.3"/>
    <row r="184" ht="14.4" x14ac:dyDescent="0.3"/>
    <row r="185" ht="14.4" x14ac:dyDescent="0.3"/>
    <row r="186" ht="14.4" x14ac:dyDescent="0.3"/>
    <row r="187" ht="14.4" x14ac:dyDescent="0.3"/>
    <row r="188" ht="14.4" x14ac:dyDescent="0.3"/>
    <row r="189" ht="14.4" x14ac:dyDescent="0.3"/>
    <row r="190" ht="14.4" x14ac:dyDescent="0.3"/>
    <row r="191" ht="14.4" x14ac:dyDescent="0.3"/>
    <row r="192" ht="14.4" x14ac:dyDescent="0.3"/>
    <row r="193" ht="14.4" x14ac:dyDescent="0.3"/>
    <row r="194" ht="14.4" x14ac:dyDescent="0.3"/>
    <row r="195" ht="14.4" x14ac:dyDescent="0.3"/>
    <row r="196" ht="14.4" x14ac:dyDescent="0.3"/>
    <row r="197" ht="14.4" x14ac:dyDescent="0.3"/>
    <row r="198" ht="14.4" x14ac:dyDescent="0.3"/>
    <row r="199" ht="14.4" x14ac:dyDescent="0.3"/>
    <row r="200" ht="14.4" x14ac:dyDescent="0.3"/>
    <row r="201" ht="14.4" x14ac:dyDescent="0.3"/>
    <row r="202" ht="14.4" x14ac:dyDescent="0.3"/>
    <row r="203" ht="14.4" x14ac:dyDescent="0.3"/>
    <row r="204" ht="14.4" x14ac:dyDescent="0.3"/>
    <row r="205" ht="14.4" x14ac:dyDescent="0.3"/>
    <row r="206" ht="14.4" x14ac:dyDescent="0.3"/>
    <row r="207" ht="14.4" x14ac:dyDescent="0.3"/>
    <row r="208" ht="14.4" x14ac:dyDescent="0.3"/>
    <row r="209" ht="14.4" x14ac:dyDescent="0.3"/>
    <row r="210" ht="14.4" x14ac:dyDescent="0.3"/>
    <row r="211" ht="14.4" x14ac:dyDescent="0.3"/>
    <row r="212" ht="14.4" x14ac:dyDescent="0.3"/>
    <row r="213" ht="14.4" x14ac:dyDescent="0.3"/>
    <row r="214" ht="14.4" x14ac:dyDescent="0.3"/>
    <row r="215" ht="14.4" x14ac:dyDescent="0.3"/>
    <row r="216" ht="14.4" x14ac:dyDescent="0.3"/>
    <row r="217" ht="14.4" x14ac:dyDescent="0.3"/>
    <row r="218" ht="14.4" x14ac:dyDescent="0.3"/>
    <row r="219" ht="14.4" x14ac:dyDescent="0.3"/>
    <row r="220" ht="14.4" x14ac:dyDescent="0.3"/>
    <row r="221" ht="14.4" x14ac:dyDescent="0.3"/>
    <row r="222" ht="14.4" x14ac:dyDescent="0.3"/>
    <row r="223" ht="14.4" x14ac:dyDescent="0.3"/>
    <row r="224" ht="14.4" x14ac:dyDescent="0.3"/>
    <row r="225" ht="14.4" x14ac:dyDescent="0.3"/>
    <row r="226" ht="14.4" x14ac:dyDescent="0.3"/>
    <row r="227" ht="14.4" x14ac:dyDescent="0.3"/>
    <row r="228" ht="14.4" x14ac:dyDescent="0.3"/>
    <row r="229" ht="14.4" x14ac:dyDescent="0.3"/>
    <row r="230" ht="14.4" x14ac:dyDescent="0.3"/>
    <row r="231" ht="14.4" x14ac:dyDescent="0.3"/>
    <row r="232" ht="14.4" x14ac:dyDescent="0.3"/>
    <row r="233" ht="14.4" x14ac:dyDescent="0.3"/>
    <row r="234" ht="14.4" x14ac:dyDescent="0.3"/>
    <row r="235" ht="14.4" x14ac:dyDescent="0.3"/>
    <row r="236" ht="14.4" x14ac:dyDescent="0.3"/>
    <row r="237" ht="14.4" x14ac:dyDescent="0.3"/>
    <row r="238" ht="14.4" x14ac:dyDescent="0.3"/>
    <row r="239" ht="14.4" x14ac:dyDescent="0.3"/>
    <row r="240" ht="14.4" x14ac:dyDescent="0.3"/>
    <row r="241" ht="14.4" x14ac:dyDescent="0.3"/>
    <row r="242" ht="14.4" x14ac:dyDescent="0.3"/>
    <row r="243" ht="14.4" x14ac:dyDescent="0.3"/>
    <row r="244" ht="14.4" x14ac:dyDescent="0.3"/>
    <row r="245" ht="14.4" x14ac:dyDescent="0.3"/>
    <row r="246" ht="14.4" x14ac:dyDescent="0.3"/>
    <row r="247" ht="14.4" x14ac:dyDescent="0.3"/>
    <row r="248" ht="14.4" x14ac:dyDescent="0.3"/>
    <row r="249" ht="14.4" x14ac:dyDescent="0.3"/>
    <row r="250" ht="14.4" x14ac:dyDescent="0.3"/>
    <row r="251" ht="14.4" x14ac:dyDescent="0.3"/>
    <row r="252" ht="14.4" x14ac:dyDescent="0.3"/>
    <row r="253" ht="14.4" x14ac:dyDescent="0.3"/>
    <row r="254" ht="14.4" x14ac:dyDescent="0.3"/>
    <row r="255" ht="14.4" x14ac:dyDescent="0.3"/>
    <row r="256" ht="14.4" x14ac:dyDescent="0.3"/>
    <row r="257" ht="14.4" x14ac:dyDescent="0.3"/>
    <row r="258" ht="14.4" x14ac:dyDescent="0.3"/>
    <row r="259" ht="14.4" x14ac:dyDescent="0.3"/>
    <row r="260" ht="14.4" x14ac:dyDescent="0.3"/>
    <row r="261" ht="14.4" x14ac:dyDescent="0.3"/>
    <row r="262" ht="14.4" x14ac:dyDescent="0.3"/>
    <row r="263" ht="14.4" x14ac:dyDescent="0.3"/>
    <row r="264" ht="14.4" x14ac:dyDescent="0.3"/>
    <row r="265" ht="14.4" x14ac:dyDescent="0.3"/>
    <row r="266" ht="14.4" x14ac:dyDescent="0.3"/>
    <row r="267" ht="14.4" x14ac:dyDescent="0.3"/>
    <row r="268" ht="14.4" x14ac:dyDescent="0.3"/>
    <row r="269" ht="14.4" x14ac:dyDescent="0.3"/>
    <row r="270" ht="14.4" x14ac:dyDescent="0.3"/>
    <row r="271" ht="14.4" x14ac:dyDescent="0.3"/>
    <row r="272" ht="14.4" x14ac:dyDescent="0.3"/>
    <row r="273" ht="14.4" x14ac:dyDescent="0.3"/>
    <row r="274" ht="14.4" x14ac:dyDescent="0.3"/>
    <row r="275" ht="14.4" x14ac:dyDescent="0.3"/>
    <row r="276" ht="14.4" x14ac:dyDescent="0.3"/>
    <row r="277" ht="14.4" x14ac:dyDescent="0.3"/>
    <row r="278" ht="14.4" x14ac:dyDescent="0.3"/>
    <row r="279" ht="14.4" x14ac:dyDescent="0.3"/>
    <row r="280" ht="14.4" x14ac:dyDescent="0.3"/>
    <row r="281" ht="14.4" x14ac:dyDescent="0.3"/>
    <row r="282" ht="14.4" x14ac:dyDescent="0.3"/>
    <row r="283" ht="14.4" x14ac:dyDescent="0.3"/>
    <row r="284" ht="14.4" x14ac:dyDescent="0.3"/>
    <row r="285" ht="14.4" x14ac:dyDescent="0.3"/>
    <row r="286" ht="14.4" x14ac:dyDescent="0.3"/>
    <row r="287" ht="14.4" x14ac:dyDescent="0.3"/>
    <row r="288" ht="14.4" x14ac:dyDescent="0.3"/>
    <row r="289" ht="14.4" x14ac:dyDescent="0.3"/>
    <row r="290" ht="14.4" x14ac:dyDescent="0.3"/>
    <row r="291" ht="14.4" x14ac:dyDescent="0.3"/>
    <row r="292" ht="14.4" x14ac:dyDescent="0.3"/>
    <row r="293" ht="14.4" x14ac:dyDescent="0.3"/>
    <row r="294" ht="14.4" x14ac:dyDescent="0.3"/>
    <row r="295" ht="14.4" x14ac:dyDescent="0.3"/>
    <row r="296" ht="14.4" x14ac:dyDescent="0.3"/>
    <row r="297" ht="14.4" x14ac:dyDescent="0.3"/>
    <row r="298" ht="14.4" x14ac:dyDescent="0.3"/>
    <row r="299" ht="14.4" x14ac:dyDescent="0.3"/>
    <row r="300" ht="14.4" x14ac:dyDescent="0.3"/>
    <row r="301" ht="14.4" x14ac:dyDescent="0.3"/>
    <row r="302" ht="14.4" x14ac:dyDescent="0.3"/>
    <row r="303" ht="14.4" x14ac:dyDescent="0.3"/>
    <row r="304" ht="14.4" x14ac:dyDescent="0.3"/>
    <row r="305" ht="14.4" x14ac:dyDescent="0.3"/>
    <row r="306" ht="14.4" x14ac:dyDescent="0.3"/>
    <row r="307" ht="14.4" x14ac:dyDescent="0.3"/>
    <row r="308" ht="14.4" x14ac:dyDescent="0.3"/>
    <row r="309" ht="14.4" x14ac:dyDescent="0.3"/>
    <row r="310" ht="14.4" x14ac:dyDescent="0.3"/>
    <row r="311" ht="14.4" x14ac:dyDescent="0.3"/>
    <row r="312" ht="14.4" x14ac:dyDescent="0.3"/>
    <row r="313" ht="14.4" x14ac:dyDescent="0.3"/>
    <row r="314" ht="14.4" x14ac:dyDescent="0.3"/>
    <row r="315" ht="14.4" x14ac:dyDescent="0.3"/>
    <row r="316" ht="14.4" x14ac:dyDescent="0.3"/>
    <row r="317" ht="14.4" x14ac:dyDescent="0.3"/>
    <row r="318" ht="14.4" x14ac:dyDescent="0.3"/>
    <row r="319" ht="14.4" x14ac:dyDescent="0.3"/>
    <row r="320" ht="14.4" x14ac:dyDescent="0.3"/>
    <row r="321" ht="14.4" x14ac:dyDescent="0.3"/>
    <row r="322" ht="14.4" x14ac:dyDescent="0.3"/>
    <row r="323" ht="14.4" x14ac:dyDescent="0.3"/>
    <row r="324" ht="14.4" x14ac:dyDescent="0.3"/>
    <row r="325" ht="14.4" x14ac:dyDescent="0.3"/>
    <row r="326" ht="14.4" x14ac:dyDescent="0.3"/>
    <row r="327" ht="14.4" x14ac:dyDescent="0.3"/>
    <row r="328" ht="14.4" x14ac:dyDescent="0.3"/>
    <row r="329" ht="14.4" x14ac:dyDescent="0.3"/>
    <row r="330" ht="14.4" x14ac:dyDescent="0.3"/>
    <row r="331" ht="14.4" x14ac:dyDescent="0.3"/>
    <row r="332" ht="14.4" x14ac:dyDescent="0.3"/>
    <row r="333" ht="14.4" x14ac:dyDescent="0.3"/>
    <row r="334" ht="14.4" x14ac:dyDescent="0.3"/>
    <row r="335" ht="14.4" x14ac:dyDescent="0.3"/>
    <row r="336" ht="14.4" x14ac:dyDescent="0.3"/>
    <row r="337" ht="14.4" x14ac:dyDescent="0.3"/>
    <row r="338" ht="14.4" x14ac:dyDescent="0.3"/>
    <row r="339" ht="14.4" x14ac:dyDescent="0.3"/>
    <row r="340" ht="14.4" x14ac:dyDescent="0.3"/>
    <row r="341" ht="14.4" x14ac:dyDescent="0.3"/>
    <row r="342" ht="14.4" x14ac:dyDescent="0.3"/>
    <row r="343" ht="14.4" x14ac:dyDescent="0.3"/>
    <row r="344" ht="14.4" x14ac:dyDescent="0.3"/>
    <row r="345" ht="14.4" x14ac:dyDescent="0.3"/>
    <row r="346" ht="14.4" x14ac:dyDescent="0.3"/>
    <row r="347" ht="14.4" x14ac:dyDescent="0.3"/>
    <row r="348" ht="14.4" x14ac:dyDescent="0.3"/>
    <row r="349" ht="14.4" x14ac:dyDescent="0.3"/>
    <row r="350" ht="14.4" x14ac:dyDescent="0.3"/>
    <row r="351" ht="14.4" x14ac:dyDescent="0.3"/>
    <row r="352" ht="14.4" x14ac:dyDescent="0.3"/>
    <row r="353" ht="14.4" x14ac:dyDescent="0.3"/>
    <row r="354" ht="14.4" x14ac:dyDescent="0.3"/>
    <row r="355" ht="14.4" x14ac:dyDescent="0.3"/>
    <row r="356" ht="14.4" x14ac:dyDescent="0.3"/>
    <row r="357" ht="14.4" x14ac:dyDescent="0.3"/>
    <row r="358" ht="14.4" x14ac:dyDescent="0.3"/>
    <row r="359" ht="14.4" x14ac:dyDescent="0.3"/>
    <row r="360" ht="14.4" x14ac:dyDescent="0.3"/>
    <row r="361" ht="14.4" x14ac:dyDescent="0.3"/>
    <row r="362" ht="14.4" x14ac:dyDescent="0.3"/>
    <row r="363" ht="14.4" x14ac:dyDescent="0.3"/>
    <row r="364" ht="14.4" x14ac:dyDescent="0.3"/>
    <row r="365" ht="14.4" x14ac:dyDescent="0.3"/>
    <row r="366" ht="14.4" x14ac:dyDescent="0.3"/>
    <row r="367" ht="14.4" x14ac:dyDescent="0.3"/>
    <row r="368" ht="14.4" x14ac:dyDescent="0.3"/>
    <row r="369" ht="14.4" x14ac:dyDescent="0.3"/>
    <row r="370" ht="14.4" x14ac:dyDescent="0.3"/>
    <row r="371" ht="14.4" x14ac:dyDescent="0.3"/>
    <row r="372" ht="14.4" x14ac:dyDescent="0.3"/>
    <row r="373" ht="14.4" x14ac:dyDescent="0.3"/>
    <row r="374" ht="14.4" x14ac:dyDescent="0.3"/>
    <row r="375" ht="14.4" x14ac:dyDescent="0.3"/>
    <row r="376" ht="14.4" x14ac:dyDescent="0.3"/>
    <row r="377" ht="14.4" x14ac:dyDescent="0.3"/>
    <row r="378" ht="14.4" x14ac:dyDescent="0.3"/>
    <row r="379" ht="14.4" x14ac:dyDescent="0.3"/>
    <row r="380" ht="14.4" x14ac:dyDescent="0.3"/>
    <row r="381" ht="14.4" x14ac:dyDescent="0.3"/>
    <row r="382" ht="14.4" x14ac:dyDescent="0.3"/>
    <row r="383" ht="14.4" x14ac:dyDescent="0.3"/>
    <row r="384" ht="14.4" x14ac:dyDescent="0.3"/>
    <row r="385" ht="14.4" x14ac:dyDescent="0.3"/>
    <row r="386" ht="14.4" x14ac:dyDescent="0.3"/>
    <row r="387" ht="14.4" x14ac:dyDescent="0.3"/>
    <row r="388" ht="14.4" x14ac:dyDescent="0.3"/>
    <row r="389" ht="14.4" x14ac:dyDescent="0.3"/>
    <row r="390" ht="14.4" x14ac:dyDescent="0.3"/>
    <row r="391" ht="14.4" x14ac:dyDescent="0.3"/>
    <row r="392" ht="14.4" x14ac:dyDescent="0.3"/>
    <row r="393" ht="14.4" x14ac:dyDescent="0.3"/>
    <row r="394" ht="14.4" x14ac:dyDescent="0.3"/>
    <row r="395" ht="14.4" x14ac:dyDescent="0.3"/>
    <row r="396" ht="14.4" x14ac:dyDescent="0.3"/>
    <row r="397" ht="14.4" x14ac:dyDescent="0.3"/>
    <row r="398" ht="14.4" x14ac:dyDescent="0.3"/>
    <row r="399" ht="14.4" x14ac:dyDescent="0.3"/>
    <row r="400" ht="14.4" x14ac:dyDescent="0.3"/>
    <row r="401" ht="14.4" x14ac:dyDescent="0.3"/>
    <row r="402" ht="14.4" x14ac:dyDescent="0.3"/>
    <row r="403" ht="14.4" x14ac:dyDescent="0.3"/>
    <row r="404" ht="14.4" x14ac:dyDescent="0.3"/>
    <row r="405" ht="14.4" x14ac:dyDescent="0.3"/>
    <row r="406" ht="14.4" x14ac:dyDescent="0.3"/>
    <row r="407" ht="14.4" x14ac:dyDescent="0.3"/>
    <row r="408" ht="14.4" x14ac:dyDescent="0.3"/>
    <row r="409" ht="14.4" x14ac:dyDescent="0.3"/>
    <row r="410" ht="14.4" x14ac:dyDescent="0.3"/>
    <row r="411" ht="14.4" x14ac:dyDescent="0.3"/>
    <row r="412" ht="14.4" x14ac:dyDescent="0.3"/>
    <row r="413" ht="14.4" x14ac:dyDescent="0.3"/>
    <row r="414" ht="14.4" x14ac:dyDescent="0.3"/>
    <row r="415" ht="14.4" x14ac:dyDescent="0.3"/>
    <row r="416" ht="14.4" x14ac:dyDescent="0.3"/>
    <row r="417" ht="14.4" x14ac:dyDescent="0.3"/>
    <row r="418" ht="14.4" x14ac:dyDescent="0.3"/>
    <row r="419" ht="14.4" x14ac:dyDescent="0.3"/>
    <row r="420" ht="14.4" x14ac:dyDescent="0.3"/>
    <row r="421" ht="14.4" x14ac:dyDescent="0.3"/>
    <row r="422" ht="14.4" x14ac:dyDescent="0.3"/>
    <row r="423" ht="14.4" x14ac:dyDescent="0.3"/>
    <row r="424" ht="14.4" x14ac:dyDescent="0.3"/>
    <row r="425" ht="14.4" x14ac:dyDescent="0.3"/>
    <row r="426" ht="14.4" x14ac:dyDescent="0.3"/>
    <row r="427" ht="14.4" x14ac:dyDescent="0.3"/>
    <row r="428" ht="14.4" x14ac:dyDescent="0.3"/>
    <row r="429" ht="14.4" x14ac:dyDescent="0.3"/>
    <row r="430" ht="14.4" x14ac:dyDescent="0.3"/>
    <row r="431" ht="14.4" x14ac:dyDescent="0.3"/>
    <row r="432" ht="14.4" x14ac:dyDescent="0.3"/>
    <row r="433" ht="14.4" x14ac:dyDescent="0.3"/>
    <row r="434" ht="14.4" x14ac:dyDescent="0.3"/>
    <row r="435" ht="14.4" x14ac:dyDescent="0.3"/>
    <row r="436" ht="14.4" x14ac:dyDescent="0.3"/>
    <row r="437" ht="14.4" x14ac:dyDescent="0.3"/>
    <row r="438" ht="14.4" x14ac:dyDescent="0.3"/>
    <row r="439" ht="14.4" x14ac:dyDescent="0.3"/>
    <row r="440" ht="14.4" x14ac:dyDescent="0.3"/>
    <row r="441" ht="14.4" x14ac:dyDescent="0.3"/>
    <row r="442" ht="14.4" x14ac:dyDescent="0.3"/>
    <row r="443" ht="14.4" x14ac:dyDescent="0.3"/>
    <row r="444" ht="14.4" x14ac:dyDescent="0.3"/>
    <row r="445" ht="14.4" x14ac:dyDescent="0.3"/>
    <row r="446" ht="14.4" x14ac:dyDescent="0.3"/>
    <row r="447" ht="14.4" x14ac:dyDescent="0.3"/>
    <row r="448" ht="14.4" x14ac:dyDescent="0.3"/>
    <row r="449" ht="14.4" x14ac:dyDescent="0.3"/>
    <row r="450" ht="14.4" x14ac:dyDescent="0.3"/>
    <row r="451" ht="14.4" x14ac:dyDescent="0.3"/>
    <row r="452" ht="14.4" x14ac:dyDescent="0.3"/>
    <row r="453" ht="14.4" x14ac:dyDescent="0.3"/>
    <row r="454" ht="14.4" x14ac:dyDescent="0.3"/>
    <row r="455" ht="14.4" x14ac:dyDescent="0.3"/>
    <row r="456" ht="14.4" x14ac:dyDescent="0.3"/>
    <row r="457" ht="14.4" x14ac:dyDescent="0.3"/>
    <row r="458" ht="14.4" x14ac:dyDescent="0.3"/>
    <row r="459" ht="14.4" x14ac:dyDescent="0.3"/>
    <row r="460" ht="14.4" x14ac:dyDescent="0.3"/>
    <row r="461" ht="14.4" x14ac:dyDescent="0.3"/>
    <row r="462" ht="14.4" x14ac:dyDescent="0.3"/>
    <row r="463" ht="14.4" x14ac:dyDescent="0.3"/>
    <row r="464" ht="14.4" x14ac:dyDescent="0.3"/>
    <row r="465" ht="14.4" x14ac:dyDescent="0.3"/>
    <row r="466" ht="14.4" x14ac:dyDescent="0.3"/>
    <row r="467" ht="14.4" x14ac:dyDescent="0.3"/>
    <row r="468" ht="14.4" x14ac:dyDescent="0.3"/>
    <row r="469" ht="14.4" x14ac:dyDescent="0.3"/>
    <row r="470" ht="14.4" x14ac:dyDescent="0.3"/>
    <row r="471" ht="14.4" x14ac:dyDescent="0.3"/>
    <row r="472" ht="14.4" x14ac:dyDescent="0.3"/>
    <row r="473" ht="14.4" x14ac:dyDescent="0.3"/>
    <row r="474" ht="14.4" x14ac:dyDescent="0.3"/>
    <row r="475" ht="14.4" x14ac:dyDescent="0.3"/>
    <row r="476" ht="14.4" x14ac:dyDescent="0.3"/>
    <row r="477" ht="14.4" x14ac:dyDescent="0.3"/>
    <row r="478" ht="14.4" x14ac:dyDescent="0.3"/>
    <row r="479" ht="14.4" x14ac:dyDescent="0.3"/>
    <row r="480" ht="14.4" x14ac:dyDescent="0.3"/>
    <row r="481" ht="14.4" x14ac:dyDescent="0.3"/>
    <row r="482" ht="14.4" x14ac:dyDescent="0.3"/>
    <row r="483" ht="14.4" x14ac:dyDescent="0.3"/>
    <row r="484" ht="14.4" x14ac:dyDescent="0.3"/>
    <row r="485" ht="14.4" x14ac:dyDescent="0.3"/>
    <row r="486" ht="14.4" x14ac:dyDescent="0.3"/>
    <row r="487" ht="14.4" x14ac:dyDescent="0.3"/>
    <row r="488" ht="14.4" x14ac:dyDescent="0.3"/>
    <row r="489" ht="14.4" x14ac:dyDescent="0.3"/>
    <row r="490" ht="14.4" x14ac:dyDescent="0.3"/>
    <row r="491" ht="14.4" x14ac:dyDescent="0.3"/>
    <row r="492" ht="14.4" x14ac:dyDescent="0.3"/>
    <row r="493" ht="14.4" x14ac:dyDescent="0.3"/>
    <row r="494" ht="14.4" x14ac:dyDescent="0.3"/>
    <row r="495" ht="14.4" x14ac:dyDescent="0.3"/>
    <row r="496" ht="14.4" x14ac:dyDescent="0.3"/>
    <row r="497" ht="14.4" x14ac:dyDescent="0.3"/>
    <row r="498" ht="14.4" x14ac:dyDescent="0.3"/>
    <row r="499" ht="14.4" x14ac:dyDescent="0.3"/>
    <row r="500" ht="14.4" x14ac:dyDescent="0.3"/>
    <row r="501" ht="14.4" x14ac:dyDescent="0.3"/>
    <row r="502" ht="14.4" x14ac:dyDescent="0.3"/>
    <row r="503" ht="14.4" x14ac:dyDescent="0.3"/>
    <row r="504" ht="14.4" x14ac:dyDescent="0.3"/>
    <row r="505" ht="14.4" x14ac:dyDescent="0.3"/>
    <row r="506" ht="14.4" x14ac:dyDescent="0.3"/>
    <row r="507" ht="14.4" x14ac:dyDescent="0.3"/>
    <row r="508" ht="14.4" x14ac:dyDescent="0.3"/>
    <row r="509" ht="14.4" x14ac:dyDescent="0.3"/>
    <row r="510" ht="14.4" x14ac:dyDescent="0.3"/>
    <row r="511" ht="14.4" x14ac:dyDescent="0.3"/>
    <row r="512" ht="14.4" x14ac:dyDescent="0.3"/>
    <row r="513" ht="14.4" x14ac:dyDescent="0.3"/>
    <row r="514" ht="14.4" x14ac:dyDescent="0.3"/>
    <row r="515" ht="14.4" x14ac:dyDescent="0.3"/>
    <row r="516" ht="14.4" x14ac:dyDescent="0.3"/>
    <row r="517" ht="14.4" x14ac:dyDescent="0.3"/>
    <row r="518" ht="14.4" x14ac:dyDescent="0.3"/>
    <row r="519" ht="14.4" x14ac:dyDescent="0.3"/>
    <row r="520" ht="14.4" x14ac:dyDescent="0.3"/>
    <row r="521" ht="14.4" x14ac:dyDescent="0.3"/>
    <row r="522" ht="14.4" x14ac:dyDescent="0.3"/>
    <row r="523" ht="14.4" x14ac:dyDescent="0.3"/>
    <row r="524" ht="14.4" x14ac:dyDescent="0.3"/>
    <row r="525" ht="14.4" x14ac:dyDescent="0.3"/>
    <row r="526" ht="14.4" x14ac:dyDescent="0.3"/>
    <row r="527" ht="14.4" x14ac:dyDescent="0.3"/>
    <row r="528" ht="14.4" x14ac:dyDescent="0.3"/>
    <row r="529" ht="14.4" x14ac:dyDescent="0.3"/>
    <row r="530" ht="14.4" x14ac:dyDescent="0.3"/>
    <row r="531" ht="14.4" x14ac:dyDescent="0.3"/>
    <row r="532" ht="14.4" x14ac:dyDescent="0.3"/>
    <row r="533" ht="14.4" x14ac:dyDescent="0.3"/>
    <row r="534" ht="14.4" x14ac:dyDescent="0.3"/>
    <row r="535" ht="14.4" x14ac:dyDescent="0.3"/>
    <row r="536" ht="14.4" x14ac:dyDescent="0.3"/>
    <row r="537" ht="14.4" x14ac:dyDescent="0.3"/>
    <row r="538" ht="14.4" x14ac:dyDescent="0.3"/>
    <row r="539" ht="14.4" x14ac:dyDescent="0.3"/>
    <row r="540" ht="14.4" x14ac:dyDescent="0.3"/>
    <row r="541" ht="14.4" x14ac:dyDescent="0.3"/>
    <row r="542" ht="14.4" x14ac:dyDescent="0.3"/>
    <row r="543" ht="14.4" x14ac:dyDescent="0.3"/>
    <row r="544" ht="14.4" x14ac:dyDescent="0.3"/>
    <row r="545" ht="14.4" x14ac:dyDescent="0.3"/>
    <row r="546" ht="14.4" x14ac:dyDescent="0.3"/>
    <row r="547" ht="14.4" x14ac:dyDescent="0.3"/>
    <row r="548" ht="14.4" x14ac:dyDescent="0.3"/>
    <row r="549" ht="14.4" x14ac:dyDescent="0.3"/>
    <row r="550" ht="14.4" x14ac:dyDescent="0.3"/>
    <row r="551" ht="14.4" x14ac:dyDescent="0.3"/>
    <row r="552" ht="14.4" x14ac:dyDescent="0.3"/>
    <row r="553" ht="14.4" x14ac:dyDescent="0.3"/>
    <row r="554" ht="14.4" x14ac:dyDescent="0.3"/>
    <row r="555" ht="14.4" x14ac:dyDescent="0.3"/>
    <row r="556" ht="14.4" x14ac:dyDescent="0.3"/>
    <row r="557" ht="14.4" x14ac:dyDescent="0.3"/>
    <row r="558" ht="14.4" x14ac:dyDescent="0.3"/>
    <row r="559" ht="14.4" x14ac:dyDescent="0.3"/>
    <row r="560" ht="14.4" x14ac:dyDescent="0.3"/>
    <row r="561" ht="14.4" x14ac:dyDescent="0.3"/>
    <row r="562" ht="14.4" x14ac:dyDescent="0.3"/>
    <row r="563" ht="14.4" x14ac:dyDescent="0.3"/>
    <row r="564" ht="14.4" x14ac:dyDescent="0.3"/>
    <row r="565" ht="14.4" x14ac:dyDescent="0.3"/>
    <row r="566" ht="14.4" x14ac:dyDescent="0.3"/>
    <row r="567" ht="14.4" x14ac:dyDescent="0.3"/>
    <row r="568" ht="14.4" x14ac:dyDescent="0.3"/>
    <row r="569" ht="14.4" x14ac:dyDescent="0.3"/>
    <row r="570" ht="14.4" x14ac:dyDescent="0.3"/>
    <row r="571" ht="14.4" x14ac:dyDescent="0.3"/>
    <row r="572" ht="14.4" x14ac:dyDescent="0.3"/>
    <row r="573" ht="14.4" x14ac:dyDescent="0.3"/>
    <row r="574" ht="14.4" x14ac:dyDescent="0.3"/>
    <row r="575" ht="14.4" x14ac:dyDescent="0.3"/>
    <row r="576" ht="14.4" x14ac:dyDescent="0.3"/>
    <row r="577" ht="14.4" x14ac:dyDescent="0.3"/>
    <row r="578" ht="14.4" x14ac:dyDescent="0.3"/>
    <row r="579" ht="14.4" x14ac:dyDescent="0.3"/>
    <row r="580" ht="14.4" x14ac:dyDescent="0.3"/>
    <row r="581" ht="14.4" x14ac:dyDescent="0.3"/>
    <row r="582" ht="14.4" x14ac:dyDescent="0.3"/>
    <row r="583" ht="14.4" x14ac:dyDescent="0.3"/>
    <row r="584" ht="14.4" x14ac:dyDescent="0.3"/>
    <row r="585" ht="14.4" x14ac:dyDescent="0.3"/>
    <row r="586" ht="14.4" x14ac:dyDescent="0.3"/>
    <row r="587" ht="14.4" x14ac:dyDescent="0.3"/>
    <row r="588" ht="14.4" x14ac:dyDescent="0.3"/>
    <row r="589" ht="14.4" x14ac:dyDescent="0.3"/>
    <row r="590" ht="14.4" x14ac:dyDescent="0.3"/>
    <row r="591" ht="14.4" x14ac:dyDescent="0.3"/>
    <row r="592" ht="14.4" x14ac:dyDescent="0.3"/>
    <row r="593" ht="14.4" x14ac:dyDescent="0.3"/>
    <row r="594" ht="14.4" x14ac:dyDescent="0.3"/>
    <row r="595" ht="14.4" x14ac:dyDescent="0.3"/>
    <row r="596" ht="14.4" x14ac:dyDescent="0.3"/>
    <row r="597" ht="14.4" x14ac:dyDescent="0.3"/>
    <row r="598" ht="14.4" x14ac:dyDescent="0.3"/>
    <row r="599" ht="14.4" x14ac:dyDescent="0.3"/>
    <row r="600" ht="14.4" x14ac:dyDescent="0.3"/>
    <row r="601" ht="14.4" x14ac:dyDescent="0.3"/>
    <row r="602" ht="14.4" x14ac:dyDescent="0.3"/>
    <row r="603" ht="14.4" x14ac:dyDescent="0.3"/>
    <row r="604" ht="14.4" x14ac:dyDescent="0.3"/>
    <row r="605" ht="14.4" x14ac:dyDescent="0.3"/>
    <row r="606" ht="14.4" x14ac:dyDescent="0.3"/>
    <row r="607" ht="14.4" x14ac:dyDescent="0.3"/>
    <row r="608" ht="14.4" x14ac:dyDescent="0.3"/>
    <row r="609" ht="14.4" x14ac:dyDescent="0.3"/>
    <row r="610" ht="14.4" x14ac:dyDescent="0.3"/>
    <row r="611" ht="14.4" x14ac:dyDescent="0.3"/>
    <row r="612" ht="14.4" x14ac:dyDescent="0.3"/>
    <row r="613" ht="14.4" x14ac:dyDescent="0.3"/>
    <row r="614" ht="14.4" x14ac:dyDescent="0.3"/>
    <row r="615" ht="14.4" x14ac:dyDescent="0.3"/>
    <row r="616" ht="14.4" x14ac:dyDescent="0.3"/>
    <row r="617" ht="14.4" x14ac:dyDescent="0.3"/>
    <row r="618" ht="14.4" x14ac:dyDescent="0.3"/>
    <row r="619" ht="14.4" x14ac:dyDescent="0.3"/>
    <row r="620" ht="14.4" x14ac:dyDescent="0.3"/>
    <row r="621" ht="14.4" x14ac:dyDescent="0.3"/>
    <row r="622" ht="14.4" x14ac:dyDescent="0.3"/>
    <row r="623" ht="14.4" x14ac:dyDescent="0.3"/>
    <row r="624" ht="14.4" x14ac:dyDescent="0.3"/>
    <row r="625" ht="14.4" x14ac:dyDescent="0.3"/>
    <row r="626" ht="14.4" x14ac:dyDescent="0.3"/>
    <row r="627" ht="14.4" x14ac:dyDescent="0.3"/>
    <row r="628" ht="14.4" x14ac:dyDescent="0.3"/>
    <row r="629" ht="14.4" x14ac:dyDescent="0.3"/>
    <row r="630" ht="14.4" x14ac:dyDescent="0.3"/>
    <row r="631" ht="14.4" x14ac:dyDescent="0.3"/>
    <row r="632" ht="14.4" x14ac:dyDescent="0.3"/>
    <row r="633" ht="14.4" x14ac:dyDescent="0.3"/>
    <row r="634" ht="14.4" x14ac:dyDescent="0.3"/>
    <row r="635" ht="14.4" x14ac:dyDescent="0.3"/>
    <row r="636" ht="14.4" x14ac:dyDescent="0.3"/>
    <row r="637" ht="14.4" x14ac:dyDescent="0.3"/>
    <row r="638" ht="14.4" x14ac:dyDescent="0.3"/>
    <row r="639" ht="14.4" x14ac:dyDescent="0.3"/>
    <row r="640" ht="14.4" x14ac:dyDescent="0.3"/>
    <row r="641" ht="14.4" x14ac:dyDescent="0.3"/>
    <row r="642" ht="14.4" x14ac:dyDescent="0.3"/>
    <row r="643" ht="14.4" x14ac:dyDescent="0.3"/>
    <row r="644" ht="14.4" x14ac:dyDescent="0.3"/>
    <row r="645" ht="14.4" x14ac:dyDescent="0.3"/>
    <row r="646" ht="14.4" x14ac:dyDescent="0.3"/>
    <row r="647" ht="14.4" x14ac:dyDescent="0.3"/>
    <row r="648" ht="14.4" x14ac:dyDescent="0.3"/>
    <row r="649" ht="14.4" x14ac:dyDescent="0.3"/>
    <row r="650" ht="14.4" x14ac:dyDescent="0.3"/>
    <row r="651" ht="14.4" x14ac:dyDescent="0.3"/>
    <row r="652" ht="14.4" x14ac:dyDescent="0.3"/>
    <row r="653" ht="14.4" x14ac:dyDescent="0.3"/>
    <row r="654" ht="14.4" x14ac:dyDescent="0.3"/>
    <row r="655" ht="14.4" x14ac:dyDescent="0.3"/>
    <row r="656" ht="14.4" x14ac:dyDescent="0.3"/>
    <row r="657" ht="14.4" x14ac:dyDescent="0.3"/>
    <row r="658" ht="14.4" x14ac:dyDescent="0.3"/>
    <row r="659" ht="14.4" x14ac:dyDescent="0.3"/>
    <row r="660" ht="14.4" x14ac:dyDescent="0.3"/>
    <row r="661" ht="14.4" x14ac:dyDescent="0.3"/>
    <row r="662" ht="14.4" x14ac:dyDescent="0.3"/>
    <row r="663" ht="14.4" x14ac:dyDescent="0.3"/>
    <row r="664" ht="14.4" x14ac:dyDescent="0.3"/>
    <row r="665" ht="14.4" x14ac:dyDescent="0.3"/>
    <row r="666" ht="14.4" x14ac:dyDescent="0.3"/>
    <row r="667" ht="14.4" x14ac:dyDescent="0.3"/>
    <row r="668" ht="14.4" x14ac:dyDescent="0.3"/>
    <row r="669" ht="14.4" x14ac:dyDescent="0.3"/>
    <row r="670" ht="14.4" x14ac:dyDescent="0.3"/>
    <row r="671" ht="14.4" x14ac:dyDescent="0.3"/>
    <row r="672" ht="14.4" x14ac:dyDescent="0.3"/>
    <row r="673" ht="14.4" x14ac:dyDescent="0.3"/>
    <row r="674" ht="14.4" x14ac:dyDescent="0.3"/>
    <row r="675" ht="14.4" x14ac:dyDescent="0.3"/>
    <row r="676" ht="14.4" x14ac:dyDescent="0.3"/>
    <row r="677" ht="14.4" x14ac:dyDescent="0.3"/>
    <row r="678" ht="14.4" x14ac:dyDescent="0.3"/>
    <row r="679" ht="14.4" x14ac:dyDescent="0.3"/>
    <row r="680" ht="14.4" x14ac:dyDescent="0.3"/>
    <row r="681" ht="14.4" x14ac:dyDescent="0.3"/>
    <row r="682" ht="14.4" x14ac:dyDescent="0.3"/>
    <row r="683" ht="14.4" x14ac:dyDescent="0.3"/>
    <row r="684" ht="14.4" x14ac:dyDescent="0.3"/>
    <row r="685" ht="14.4" x14ac:dyDescent="0.3"/>
    <row r="686" ht="14.4" x14ac:dyDescent="0.3"/>
    <row r="687" ht="14.4" x14ac:dyDescent="0.3"/>
    <row r="688" ht="14.4" x14ac:dyDescent="0.3"/>
    <row r="689" ht="14.4" x14ac:dyDescent="0.3"/>
    <row r="690" ht="14.4" x14ac:dyDescent="0.3"/>
    <row r="691" ht="14.4" x14ac:dyDescent="0.3"/>
    <row r="692" ht="14.4" x14ac:dyDescent="0.3"/>
    <row r="693" ht="14.4" x14ac:dyDescent="0.3"/>
    <row r="694" ht="14.4" x14ac:dyDescent="0.3"/>
    <row r="695" ht="14.4" x14ac:dyDescent="0.3"/>
    <row r="696" ht="14.4" x14ac:dyDescent="0.3"/>
    <row r="697" ht="14.4" x14ac:dyDescent="0.3"/>
    <row r="698" ht="14.4" x14ac:dyDescent="0.3"/>
    <row r="699" ht="14.4" x14ac:dyDescent="0.3"/>
    <row r="700" ht="14.4" x14ac:dyDescent="0.3"/>
    <row r="701" ht="14.4" x14ac:dyDescent="0.3"/>
    <row r="702" ht="14.4" x14ac:dyDescent="0.3"/>
    <row r="703" ht="14.4" x14ac:dyDescent="0.3"/>
    <row r="704" ht="14.4" x14ac:dyDescent="0.3"/>
    <row r="705" ht="14.4" x14ac:dyDescent="0.3"/>
    <row r="706" ht="14.4" x14ac:dyDescent="0.3"/>
    <row r="707" ht="14.4" x14ac:dyDescent="0.3"/>
    <row r="708" ht="14.4" x14ac:dyDescent="0.3"/>
    <row r="709" ht="14.4" x14ac:dyDescent="0.3"/>
    <row r="710" ht="14.4" x14ac:dyDescent="0.3"/>
    <row r="711" ht="14.4" x14ac:dyDescent="0.3"/>
    <row r="712" ht="14.4" x14ac:dyDescent="0.3"/>
    <row r="713" ht="14.4" x14ac:dyDescent="0.3"/>
    <row r="714" ht="14.4" x14ac:dyDescent="0.3"/>
    <row r="715" ht="14.4" x14ac:dyDescent="0.3"/>
    <row r="716" ht="14.4" x14ac:dyDescent="0.3"/>
    <row r="717" ht="14.4" x14ac:dyDescent="0.3"/>
    <row r="718" ht="14.4" x14ac:dyDescent="0.3"/>
    <row r="719" ht="14.4" x14ac:dyDescent="0.3"/>
    <row r="720" ht="14.4" x14ac:dyDescent="0.3"/>
    <row r="721" ht="14.4" x14ac:dyDescent="0.3"/>
    <row r="722" ht="14.4" x14ac:dyDescent="0.3"/>
    <row r="723" ht="14.4" x14ac:dyDescent="0.3"/>
    <row r="724" ht="14.4" x14ac:dyDescent="0.3"/>
    <row r="725" ht="14.4" x14ac:dyDescent="0.3"/>
    <row r="726" ht="14.4" x14ac:dyDescent="0.3"/>
    <row r="727" ht="14.4" x14ac:dyDescent="0.3"/>
    <row r="728" ht="14.4" x14ac:dyDescent="0.3"/>
    <row r="729" ht="14.4" x14ac:dyDescent="0.3"/>
    <row r="730" ht="14.4" x14ac:dyDescent="0.3"/>
    <row r="731" ht="14.4" x14ac:dyDescent="0.3"/>
    <row r="732" ht="14.4" x14ac:dyDescent="0.3"/>
    <row r="733" ht="14.4" x14ac:dyDescent="0.3"/>
    <row r="734" ht="14.4" x14ac:dyDescent="0.3"/>
    <row r="735" ht="14.4" x14ac:dyDescent="0.3"/>
    <row r="736" ht="14.4" x14ac:dyDescent="0.3"/>
    <row r="737" ht="14.4" x14ac:dyDescent="0.3"/>
    <row r="738" ht="14.4" x14ac:dyDescent="0.3"/>
    <row r="739" ht="14.4" x14ac:dyDescent="0.3"/>
    <row r="740" ht="14.4" x14ac:dyDescent="0.3"/>
    <row r="741" ht="14.4" x14ac:dyDescent="0.3"/>
    <row r="742" ht="14.4" x14ac:dyDescent="0.3"/>
    <row r="743" ht="14.4" x14ac:dyDescent="0.3"/>
    <row r="744" ht="14.4" x14ac:dyDescent="0.3"/>
    <row r="745" ht="14.4" x14ac:dyDescent="0.3"/>
    <row r="746" ht="14.4" x14ac:dyDescent="0.3"/>
    <row r="747" ht="14.4" x14ac:dyDescent="0.3"/>
    <row r="748" ht="14.4" x14ac:dyDescent="0.3"/>
    <row r="749" ht="14.4" x14ac:dyDescent="0.3"/>
    <row r="750" ht="14.4" x14ac:dyDescent="0.3"/>
    <row r="751" ht="14.4" x14ac:dyDescent="0.3"/>
    <row r="752" ht="14.4" x14ac:dyDescent="0.3"/>
    <row r="753" ht="14.4" x14ac:dyDescent="0.3"/>
    <row r="754" ht="14.4" x14ac:dyDescent="0.3"/>
    <row r="755" ht="14.4" x14ac:dyDescent="0.3"/>
    <row r="756" ht="14.4" x14ac:dyDescent="0.3"/>
    <row r="757" ht="14.4" x14ac:dyDescent="0.3"/>
    <row r="758" ht="14.4" x14ac:dyDescent="0.3"/>
    <row r="759" ht="14.4" x14ac:dyDescent="0.3"/>
    <row r="760" ht="14.4" x14ac:dyDescent="0.3"/>
    <row r="761" ht="14.4" x14ac:dyDescent="0.3"/>
    <row r="762" ht="14.4" x14ac:dyDescent="0.3"/>
    <row r="763" ht="14.4" x14ac:dyDescent="0.3"/>
    <row r="764" ht="14.4" x14ac:dyDescent="0.3"/>
    <row r="765" ht="14.4" x14ac:dyDescent="0.3"/>
    <row r="766" ht="14.4" x14ac:dyDescent="0.3"/>
    <row r="767" ht="14.4" x14ac:dyDescent="0.3"/>
    <row r="768" ht="14.4" x14ac:dyDescent="0.3"/>
    <row r="769" ht="14.4" x14ac:dyDescent="0.3"/>
    <row r="770" ht="14.4" x14ac:dyDescent="0.3"/>
    <row r="771" ht="14.4" x14ac:dyDescent="0.3"/>
    <row r="772" ht="14.4" x14ac:dyDescent="0.3"/>
    <row r="773" ht="14.4" x14ac:dyDescent="0.3"/>
    <row r="774" ht="14.4" x14ac:dyDescent="0.3"/>
    <row r="775" ht="14.4" x14ac:dyDescent="0.3"/>
    <row r="776" ht="14.4" x14ac:dyDescent="0.3"/>
    <row r="777" ht="14.4" x14ac:dyDescent="0.3"/>
    <row r="778" ht="14.4" x14ac:dyDescent="0.3"/>
    <row r="779" ht="14.4" x14ac:dyDescent="0.3"/>
    <row r="780" ht="14.4" x14ac:dyDescent="0.3"/>
    <row r="781" ht="14.4" x14ac:dyDescent="0.3"/>
    <row r="782" ht="14.4" x14ac:dyDescent="0.3"/>
    <row r="783" ht="14.4" x14ac:dyDescent="0.3"/>
    <row r="784" ht="14.4" x14ac:dyDescent="0.3"/>
    <row r="785" ht="14.4" x14ac:dyDescent="0.3"/>
    <row r="786" ht="14.4" x14ac:dyDescent="0.3"/>
    <row r="787" ht="14.4" x14ac:dyDescent="0.3"/>
    <row r="788" ht="14.4" x14ac:dyDescent="0.3"/>
    <row r="789" ht="14.4" x14ac:dyDescent="0.3"/>
    <row r="790" ht="14.4" x14ac:dyDescent="0.3"/>
    <row r="791" ht="14.4" x14ac:dyDescent="0.3"/>
    <row r="792" ht="14.4" x14ac:dyDescent="0.3"/>
    <row r="793" ht="14.4" x14ac:dyDescent="0.3"/>
    <row r="794" ht="14.4" x14ac:dyDescent="0.3"/>
    <row r="795" ht="14.4" x14ac:dyDescent="0.3"/>
    <row r="796" ht="14.4" x14ac:dyDescent="0.3"/>
    <row r="797" ht="14.4" x14ac:dyDescent="0.3"/>
    <row r="798" ht="14.4" x14ac:dyDescent="0.3"/>
    <row r="799" ht="14.4" x14ac:dyDescent="0.3"/>
    <row r="800" ht="14.4" x14ac:dyDescent="0.3"/>
    <row r="801" ht="14.4" x14ac:dyDescent="0.3"/>
    <row r="802" ht="14.4" x14ac:dyDescent="0.3"/>
    <row r="803" ht="14.4" x14ac:dyDescent="0.3"/>
    <row r="804" ht="14.4" x14ac:dyDescent="0.3"/>
    <row r="805" ht="14.4" x14ac:dyDescent="0.3"/>
    <row r="806" ht="14.4" x14ac:dyDescent="0.3"/>
    <row r="807" ht="14.4" x14ac:dyDescent="0.3"/>
    <row r="808" ht="14.4" x14ac:dyDescent="0.3"/>
    <row r="809" ht="14.4" x14ac:dyDescent="0.3"/>
    <row r="810" ht="14.4" x14ac:dyDescent="0.3"/>
    <row r="811" ht="14.4" x14ac:dyDescent="0.3"/>
    <row r="812" ht="14.4" x14ac:dyDescent="0.3"/>
    <row r="813" ht="14.4" x14ac:dyDescent="0.3"/>
    <row r="814" ht="14.4" x14ac:dyDescent="0.3"/>
    <row r="815" ht="14.4" x14ac:dyDescent="0.3"/>
    <row r="816" ht="14.4" x14ac:dyDescent="0.3"/>
    <row r="817" ht="14.4" x14ac:dyDescent="0.3"/>
    <row r="818" ht="14.4" x14ac:dyDescent="0.3"/>
    <row r="819" ht="14.4" x14ac:dyDescent="0.3"/>
    <row r="820" ht="14.4" x14ac:dyDescent="0.3"/>
    <row r="821" ht="14.4" x14ac:dyDescent="0.3"/>
    <row r="822" ht="14.4" x14ac:dyDescent="0.3"/>
    <row r="823" ht="14.4" x14ac:dyDescent="0.3"/>
    <row r="824" ht="14.4" x14ac:dyDescent="0.3"/>
    <row r="825" ht="14.4" x14ac:dyDescent="0.3"/>
    <row r="826" ht="14.4" x14ac:dyDescent="0.3"/>
    <row r="827" ht="14.4" x14ac:dyDescent="0.3"/>
    <row r="828" ht="14.4" x14ac:dyDescent="0.3"/>
    <row r="829" ht="14.4" x14ac:dyDescent="0.3"/>
    <row r="830" ht="14.4" x14ac:dyDescent="0.3"/>
    <row r="831" ht="14.4" x14ac:dyDescent="0.3"/>
    <row r="832" ht="14.4" x14ac:dyDescent="0.3"/>
    <row r="833" ht="14.4" x14ac:dyDescent="0.3"/>
    <row r="834" ht="14.4" x14ac:dyDescent="0.3"/>
    <row r="835" ht="14.4" x14ac:dyDescent="0.3"/>
    <row r="836" ht="14.4" x14ac:dyDescent="0.3"/>
    <row r="837" ht="14.4" x14ac:dyDescent="0.3"/>
    <row r="838" ht="14.4" x14ac:dyDescent="0.3"/>
    <row r="839" ht="14.4" x14ac:dyDescent="0.3"/>
    <row r="840" ht="14.4" x14ac:dyDescent="0.3"/>
    <row r="841" ht="14.4" x14ac:dyDescent="0.3"/>
    <row r="842" ht="14.4" x14ac:dyDescent="0.3"/>
    <row r="843" ht="14.4" x14ac:dyDescent="0.3"/>
    <row r="844" ht="14.4" x14ac:dyDescent="0.3"/>
    <row r="845" ht="14.4" x14ac:dyDescent="0.3"/>
    <row r="846" ht="14.4" x14ac:dyDescent="0.3"/>
    <row r="847" ht="14.4" x14ac:dyDescent="0.3"/>
    <row r="848" ht="14.4" x14ac:dyDescent="0.3"/>
    <row r="849" ht="14.4" x14ac:dyDescent="0.3"/>
    <row r="850" ht="14.4" x14ac:dyDescent="0.3"/>
    <row r="851" ht="14.4" x14ac:dyDescent="0.3"/>
    <row r="852" ht="14.4" x14ac:dyDescent="0.3"/>
    <row r="853" ht="14.4" x14ac:dyDescent="0.3"/>
    <row r="854" ht="14.4" x14ac:dyDescent="0.3"/>
    <row r="855" ht="14.4" x14ac:dyDescent="0.3"/>
    <row r="856" ht="14.4" x14ac:dyDescent="0.3"/>
    <row r="857" ht="14.4" x14ac:dyDescent="0.3"/>
    <row r="858" ht="14.4" x14ac:dyDescent="0.3"/>
    <row r="859" ht="14.4" x14ac:dyDescent="0.3"/>
    <row r="860" ht="14.4" x14ac:dyDescent="0.3"/>
    <row r="861" ht="14.4" x14ac:dyDescent="0.3"/>
    <row r="862" ht="14.4" x14ac:dyDescent="0.3"/>
    <row r="863" ht="14.4" x14ac:dyDescent="0.3"/>
    <row r="864" ht="14.4" x14ac:dyDescent="0.3"/>
    <row r="865" ht="14.4" x14ac:dyDescent="0.3"/>
    <row r="866" ht="14.4" x14ac:dyDescent="0.3"/>
    <row r="867" ht="14.4" x14ac:dyDescent="0.3"/>
    <row r="868" ht="14.4" x14ac:dyDescent="0.3"/>
    <row r="869" ht="14.4" x14ac:dyDescent="0.3"/>
    <row r="870" ht="14.4" x14ac:dyDescent="0.3"/>
    <row r="871" ht="14.4" x14ac:dyDescent="0.3"/>
    <row r="872" ht="14.4" x14ac:dyDescent="0.3"/>
    <row r="873" ht="14.4" x14ac:dyDescent="0.3"/>
    <row r="874" ht="14.4" x14ac:dyDescent="0.3"/>
    <row r="875" ht="14.4" x14ac:dyDescent="0.3"/>
    <row r="876" ht="14.4" x14ac:dyDescent="0.3"/>
    <row r="877" ht="14.4" x14ac:dyDescent="0.3"/>
    <row r="878" ht="14.4" x14ac:dyDescent="0.3"/>
    <row r="879" ht="14.4" x14ac:dyDescent="0.3"/>
    <row r="880" ht="14.4" x14ac:dyDescent="0.3"/>
    <row r="881" ht="14.4" x14ac:dyDescent="0.3"/>
    <row r="882" ht="14.4" x14ac:dyDescent="0.3"/>
    <row r="883" ht="14.4" x14ac:dyDescent="0.3"/>
    <row r="884" ht="14.4" x14ac:dyDescent="0.3"/>
    <row r="885" ht="14.4" x14ac:dyDescent="0.3"/>
    <row r="886" ht="14.4" x14ac:dyDescent="0.3"/>
    <row r="887" ht="14.4" x14ac:dyDescent="0.3"/>
    <row r="888" ht="14.4" x14ac:dyDescent="0.3"/>
    <row r="889" ht="14.4" x14ac:dyDescent="0.3"/>
    <row r="890" ht="14.4" x14ac:dyDescent="0.3"/>
    <row r="891" ht="14.4" x14ac:dyDescent="0.3"/>
    <row r="892" ht="14.4" x14ac:dyDescent="0.3"/>
    <row r="893" ht="14.4" x14ac:dyDescent="0.3"/>
    <row r="894" ht="14.4" x14ac:dyDescent="0.3"/>
    <row r="895" ht="14.4" x14ac:dyDescent="0.3"/>
    <row r="896" ht="14.4" x14ac:dyDescent="0.3"/>
    <row r="897" ht="14.4" x14ac:dyDescent="0.3"/>
    <row r="898" ht="14.4" x14ac:dyDescent="0.3"/>
    <row r="899" ht="14.4" x14ac:dyDescent="0.3"/>
    <row r="900" ht="14.4" x14ac:dyDescent="0.3"/>
    <row r="901" ht="14.4" x14ac:dyDescent="0.3"/>
    <row r="902" ht="14.4" x14ac:dyDescent="0.3"/>
    <row r="903" ht="14.4" x14ac:dyDescent="0.3"/>
    <row r="904" ht="14.4" x14ac:dyDescent="0.3"/>
    <row r="905" ht="14.4" x14ac:dyDescent="0.3"/>
    <row r="906" ht="14.4" x14ac:dyDescent="0.3"/>
    <row r="907" ht="14.4" x14ac:dyDescent="0.3"/>
    <row r="908" ht="14.4" x14ac:dyDescent="0.3"/>
    <row r="909" ht="14.4" x14ac:dyDescent="0.3"/>
    <row r="910" ht="14.4" x14ac:dyDescent="0.3"/>
    <row r="911" ht="14.4" x14ac:dyDescent="0.3"/>
    <row r="912" ht="14.4" x14ac:dyDescent="0.3"/>
    <row r="913" ht="14.4" x14ac:dyDescent="0.3"/>
    <row r="914" ht="14.4" x14ac:dyDescent="0.3"/>
    <row r="915" ht="14.4" x14ac:dyDescent="0.3"/>
    <row r="916" ht="14.4" x14ac:dyDescent="0.3"/>
    <row r="917" ht="14.4" x14ac:dyDescent="0.3"/>
    <row r="918" ht="14.4" x14ac:dyDescent="0.3"/>
    <row r="919" ht="14.4" x14ac:dyDescent="0.3"/>
    <row r="920" ht="14.4" x14ac:dyDescent="0.3"/>
    <row r="921" ht="14.4" x14ac:dyDescent="0.3"/>
    <row r="922" ht="14.4" x14ac:dyDescent="0.3"/>
    <row r="923" ht="14.4" x14ac:dyDescent="0.3"/>
    <row r="924" ht="14.4" x14ac:dyDescent="0.3"/>
    <row r="925" ht="14.4" x14ac:dyDescent="0.3"/>
    <row r="926" ht="14.4" x14ac:dyDescent="0.3"/>
    <row r="927" ht="14.4" x14ac:dyDescent="0.3"/>
    <row r="928" ht="14.4" x14ac:dyDescent="0.3"/>
    <row r="929" ht="14.4" x14ac:dyDescent="0.3"/>
    <row r="930" ht="14.4" x14ac:dyDescent="0.3"/>
    <row r="931" ht="14.4" x14ac:dyDescent="0.3"/>
    <row r="932" ht="14.4" x14ac:dyDescent="0.3"/>
    <row r="933" ht="14.4" x14ac:dyDescent="0.3"/>
    <row r="934" ht="14.4" x14ac:dyDescent="0.3"/>
    <row r="935" ht="14.4" x14ac:dyDescent="0.3"/>
    <row r="936" ht="14.4" x14ac:dyDescent="0.3"/>
    <row r="937" ht="14.4" x14ac:dyDescent="0.3"/>
    <row r="938" ht="14.4" x14ac:dyDescent="0.3"/>
    <row r="939" ht="14.4" x14ac:dyDescent="0.3"/>
    <row r="940" ht="14.4" x14ac:dyDescent="0.3"/>
    <row r="941" ht="14.4" x14ac:dyDescent="0.3"/>
    <row r="942" ht="14.4" x14ac:dyDescent="0.3"/>
    <row r="943" ht="14.4" x14ac:dyDescent="0.3"/>
    <row r="944" ht="14.4" x14ac:dyDescent="0.3"/>
    <row r="945" ht="14.4" x14ac:dyDescent="0.3"/>
    <row r="946" ht="14.4" x14ac:dyDescent="0.3"/>
    <row r="947" ht="14.4" x14ac:dyDescent="0.3"/>
    <row r="948" ht="14.4" x14ac:dyDescent="0.3"/>
    <row r="949" ht="14.4" x14ac:dyDescent="0.3"/>
    <row r="950" ht="14.4" x14ac:dyDescent="0.3"/>
    <row r="951" ht="14.4" x14ac:dyDescent="0.3"/>
    <row r="952" ht="14.4" x14ac:dyDescent="0.3"/>
    <row r="953" ht="14.4" x14ac:dyDescent="0.3"/>
    <row r="954" ht="14.4" x14ac:dyDescent="0.3"/>
    <row r="955" ht="14.4" x14ac:dyDescent="0.3"/>
    <row r="956" ht="14.4" x14ac:dyDescent="0.3"/>
    <row r="957" ht="14.4" x14ac:dyDescent="0.3"/>
    <row r="958" ht="14.4" x14ac:dyDescent="0.3"/>
    <row r="959" ht="14.4" x14ac:dyDescent="0.3"/>
    <row r="960" ht="14.4" x14ac:dyDescent="0.3"/>
    <row r="961" ht="14.4" x14ac:dyDescent="0.3"/>
    <row r="962" ht="14.4" x14ac:dyDescent="0.3"/>
    <row r="963" ht="14.4" x14ac:dyDescent="0.3"/>
    <row r="964" ht="14.4" x14ac:dyDescent="0.3"/>
    <row r="965" ht="14.4" x14ac:dyDescent="0.3"/>
    <row r="966" ht="14.4" x14ac:dyDescent="0.3"/>
    <row r="967" ht="14.4" x14ac:dyDescent="0.3"/>
    <row r="968" ht="14.4" x14ac:dyDescent="0.3"/>
    <row r="969" ht="14.4" x14ac:dyDescent="0.3"/>
    <row r="970" ht="14.4" x14ac:dyDescent="0.3"/>
    <row r="971" ht="14.4" x14ac:dyDescent="0.3"/>
    <row r="972" ht="14.4" x14ac:dyDescent="0.3"/>
    <row r="973" ht="14.4" x14ac:dyDescent="0.3"/>
    <row r="974" ht="14.4" x14ac:dyDescent="0.3"/>
    <row r="975" ht="14.4" x14ac:dyDescent="0.3"/>
    <row r="976" ht="14.4" x14ac:dyDescent="0.3"/>
    <row r="977" ht="14.4" x14ac:dyDescent="0.3"/>
    <row r="978" ht="14.4" x14ac:dyDescent="0.3"/>
    <row r="979" ht="14.4" x14ac:dyDescent="0.3"/>
    <row r="980" ht="14.4" x14ac:dyDescent="0.3"/>
    <row r="981" ht="14.4" x14ac:dyDescent="0.3"/>
    <row r="982" ht="14.4" x14ac:dyDescent="0.3"/>
    <row r="983" ht="14.4" x14ac:dyDescent="0.3"/>
    <row r="984" ht="14.4" x14ac:dyDescent="0.3"/>
    <row r="985" ht="14.4" x14ac:dyDescent="0.3"/>
    <row r="986" ht="14.4" x14ac:dyDescent="0.3"/>
    <row r="987" ht="14.4" x14ac:dyDescent="0.3"/>
    <row r="988" ht="14.4" x14ac:dyDescent="0.3"/>
    <row r="989" ht="14.4" x14ac:dyDescent="0.3"/>
    <row r="990" ht="14.4" x14ac:dyDescent="0.3"/>
    <row r="991" ht="14.4" x14ac:dyDescent="0.3"/>
    <row r="992" ht="14.4" x14ac:dyDescent="0.3"/>
    <row r="993" ht="14.4" x14ac:dyDescent="0.3"/>
    <row r="994" ht="14.4" x14ac:dyDescent="0.3"/>
    <row r="995" ht="14.4" x14ac:dyDescent="0.3"/>
    <row r="996" ht="14.4" x14ac:dyDescent="0.3"/>
    <row r="997" ht="14.4" x14ac:dyDescent="0.3"/>
    <row r="998" ht="14.4" x14ac:dyDescent="0.3"/>
    <row r="999" ht="14.4" x14ac:dyDescent="0.3"/>
    <row r="1000" ht="14.4" x14ac:dyDescent="0.3"/>
    <row r="1001" ht="14.4" x14ac:dyDescent="0.3"/>
    <row r="1002" ht="14.4" x14ac:dyDescent="0.3"/>
    <row r="1003" ht="14.4" x14ac:dyDescent="0.3"/>
    <row r="1004" ht="14.4" x14ac:dyDescent="0.3"/>
    <row r="1005" ht="14.4" x14ac:dyDescent="0.3"/>
  </sheetData>
  <sheetProtection algorithmName="SHA-512" hashValue="yDKTnjRepRIIu7YQOmOIArGZ3SWJJ4Q+HkrcAHgmBoo6SvUAqIK8g6Qwf/u4O+SoAV4Tlz7XBMBIfnzJD7z3vA==" saltValue="wtyt96+Ohcz31kgmthJq8Q==" spinCount="100000" sheet="1" objects="1" scenarios="1" formatColumns="0" insertRows="0"/>
  <protectedRanges>
    <protectedRange sqref="Y17:Y20 Y23:Y26 Y29:Y32 Y35:Y38 Y41:Y44 Y47:Y50 Y53:Y56 Y59:Y62 Y65:Y68 Y71:Y74 Y77:Y80 Y83:Y86 Y89:Y92 Y95:Y98 Y101" name="Range5"/>
    <protectedRange sqref="Q77:W80 Q83:W86 C83:D86 C89:D92 Q89:W92 Q95:W98 C95:D98 C104:C105 X103 H83:J86 H89:J92 H95:J98 L83:O86 L89:O92 L95:O98" name="Range2"/>
    <protectedRange sqref="C17:O17 Q17:W20 Q23:W26 C23:D26 C29:D32 Q29:W32 Q35:W38 C35:D38 C41:D44 Q41:W44 Q47:W50 C47:D50 C53:D56 Q53:W56 Q59:W62 C59:D62 C65:D68 Q65:W68 Q71:W74 C71:D74 C77:D80 C18:D20 G18:J20 H23:J26 H29:J32 H35:J38 H41:J44 H47:J50 H53:J56 H59:J62 H65:J68 H71:J74 H77:J80 E18:F98 G21:G98 L18:O20 L23:O26 L29:O32 L35:O38 L41:O44 L47:O50 L53:O56 L59:O62 L65:O68 L71:O74 L77:O80 K18:K98" name="Range1"/>
    <protectedRange sqref="P17:P20 P23:P26 P29:P32 P35:P38 P41:P44 P47:P50 P53:P56 P59:P62 P65:P68 P71:P74 P77:P80 P83:P86 P89:P92 P95:P98" name="Range3"/>
    <protectedRange sqref="P16 X17:X20 X23:X26 X29:X32 X35:X38 X41:X44 X47:X50 X53:X56 X59:X62 X65:X68 X71:X74 X77:X80 X83:X86 X89:X92 X95:X98" name="Range4"/>
  </protectedRanges>
  <mergeCells count="4">
    <mergeCell ref="Q12:W12"/>
    <mergeCell ref="H3:Q8"/>
    <mergeCell ref="C12:M12"/>
    <mergeCell ref="N12:O12"/>
  </mergeCells>
  <dataValidations xWindow="521" yWindow="565" count="8">
    <dataValidation allowBlank="1" showInputMessage="1" showErrorMessage="1" prompt="Please indicate the portfolio duration (if applicable)." sqref="D104:E104" xr:uid="{771D0E30-A6C9-454A-A140-B2B70CE1EF1F}"/>
    <dataValidation allowBlank="1" showErrorMessage="1" sqref="B1:B11 A12:XFD13 B14:B1048576" xr:uid="{3829D067-D869-4FE0-8A1E-3689A9DB2F4C}"/>
    <dataValidation type="decimal" allowBlank="1" showErrorMessage="1" prompt="Please indicate the portfolio duration (if applicable)." sqref="C104" xr:uid="{7726E9CE-AE91-47A2-A0AD-15A475F67D96}">
      <formula1>-999999999999</formula1>
      <formula2>999999999999</formula2>
    </dataValidation>
    <dataValidation type="decimal" allowBlank="1" showInputMessage="1" showErrorMessage="1" errorTitle="Error" error="Please enter numerical values" sqref="X103" xr:uid="{59962911-6701-42BC-9C11-B85E558F1FEE}">
      <formula1>0</formula1>
      <formula2>1000000000000000000</formula2>
    </dataValidation>
    <dataValidation type="decimal" allowBlank="1" showInputMessage="1" showErrorMessage="1" errorTitle="Error" error="Please enter numerical values" sqref="D17:D20 J17:J20 L17:L20 Q17:W20 D23:D26 J23:J26 L23:L26 Q23:W26 D29:D32 J29:J32 L29:L32 Q29:W32 D35:D38 J35:J38 L35:L38 Q35:W38 D41:D44 J41:J44 L41:L44 Q41:W44 D47:D50 J47:J50 L47:L50 Q47:W50 D53:D56 J53:J56 L53:L56 Q53:W56 D59:D62 J59:J62 L59:L62 Q59:W62 D65:D68 J65:J68 L65:L68 Q65:W68 D71:D74 J71:J74 L71:L74 Q71:W74 D77:D80 J77:J80 L77:L80 Q77:W80 D83:D86 J83:J86 L83:L86 Q83:W86 D89:D92 J89:J92 L89:L92 Q89:W92 D95:D98 J95:J98 L95:L98 Q95:W98" xr:uid="{2D70EBEB-C754-4CC8-A6FB-A401E2D421BC}">
      <formula1>-100000000000000000</formula1>
      <formula2>1000000000000000000</formula2>
    </dataValidation>
    <dataValidation type="decimal" allowBlank="1" showInputMessage="1" showErrorMessage="1" errorTitle="Error" error="Please enter numerical values" sqref="M17:O20 M23:O26 M29:O32 M35:O38 M41:O44 M47:O50 M53:O56 M59:O62 M65:O68 M71:O74 M77:O80 M83:O86 M89:O92 M95:O98" xr:uid="{99B10D36-0459-4B5D-8B0C-BABF5F1ACD6B}">
      <formula1>-1000000000000000000</formula1>
      <formula2>1000000000000000000</formula2>
    </dataValidation>
    <dataValidation type="decimal" allowBlank="1" showInputMessage="1" showErrorMessage="1" sqref="P17:P20 X17:X20 P23:P26 X23:X26 P29:P32 X29:X32 P35:P38 X35:X38 P41:P44 X41:X44 P47:P50 X47:X50 P53:P56 X53:X56 P59:P62 X59:X62 P65:P68 X65:X68 P71:P74 X71:X74 P77:P80 X77:X80 P83:P86 X83:X86 P89:P92 X89:X92 P95:P98 X95:X98" xr:uid="{465D8561-32D0-4ADC-AB1E-6E4D62B76659}">
      <formula1>-1E+23</formula1>
      <formula2>1E+24</formula2>
    </dataValidation>
    <dataValidation type="decimal" allowBlank="1" showInputMessage="1" showErrorMessage="1" sqref="C105" xr:uid="{2417FEB4-21F3-4FA7-BA97-44C93F8C5179}">
      <formula1>-1000000000000000000</formula1>
      <formula2>10000000000000000000</formula2>
    </dataValidation>
  </dataValidations>
  <pageMargins left="0.25" right="0.25" top="0.75" bottom="0.75" header="0.3" footer="0.3"/>
  <pageSetup paperSize="5" scale="31" orientation="landscape" r:id="rId1"/>
  <headerFooter>
    <oddFooter>&amp;CPage &amp;P of &amp;N</oddFooter>
  </headerFooter>
  <extLst>
    <ext xmlns:x14="http://schemas.microsoft.com/office/spreadsheetml/2009/9/main" uri="{CCE6A557-97BC-4b89-ADB6-D9C93CAAB3DF}">
      <x14:dataValidations xmlns:xm="http://schemas.microsoft.com/office/excel/2006/main" xWindow="521" yWindow="565" count="5">
        <x14:dataValidation type="date" operator="greaterThanOrEqual" allowBlank="1" showErrorMessage="1" errorTitle="Error" error="Maturity  date must be greater than or equal to the relevant date of the report." xr:uid="{B24200B0-E948-4351-AA7C-8374CED83761}">
          <x14:formula1>
            <xm:f>'Cover Sheet'!$B$7</xm:f>
          </x14:formula1>
          <xm:sqref>I89:I92 I17:I20 I23:I26 I29:I32 I35:I38 I41:I44 I47:I50 I53:I56 I59:I62 I65:I68 I71:I74 I77:I80 I83:I86 I95:I98</xm:sqref>
        </x14:dataValidation>
        <x14:dataValidation type="list" allowBlank="1" showInputMessage="1" showErrorMessage="1" error="Please use drop down menu" xr:uid="{3BFA0788-0668-466D-8A79-116BF647B02B}">
          <x14:formula1>
            <xm:f>'Data Validation'!$H$12:$H$14</xm:f>
          </x14:formula1>
          <xm:sqref>E17:E20 E23:E26 E29:E32 E35:E38 E41:E44 E47:E50 E53:E56 E59:E62 E65:E68 E71:E74 E77:E80 E83:E86 E89:E92 E95:E98</xm:sqref>
        </x14:dataValidation>
        <x14:dataValidation type="list" allowBlank="1" showInputMessage="1" showErrorMessage="1" error="Please use drop down menu" xr:uid="{81C77022-6861-4684-825A-1A750D65B2EC}">
          <x14:formula1>
            <xm:f>'Data Validation'!$D$22:$D$23</xm:f>
          </x14:formula1>
          <xm:sqref>G17:G20 G23:G26 G29:G32 G35:G38 G41:G44 G47:G50 G53:G56 G59:G62 G65:G68 G71:G74 G77:G80 G83:G86 G89:G92 G95:G98</xm:sqref>
        </x14:dataValidation>
        <x14:dataValidation type="list" allowBlank="1" showInputMessage="1" showErrorMessage="1" errorTitle="Error" error="Please use drop down menu" xr:uid="{95A4EB56-5417-4E89-BD63-43E5E96FA490}">
          <x14:formula1>
            <xm:f>'Data Validation'!$L$5:$L$12</xm:f>
          </x14:formula1>
          <xm:sqref>K17:K20 K95:K98 K89:K92 K83:K86 K77:K80 K71:K74 K65:K68 K59:K62 K53:K56 K47:K50 K41:K44 K35:K38 K23:K26 K29:K32</xm:sqref>
        </x14:dataValidation>
        <x14:dataValidation type="list" allowBlank="1" showInputMessage="1" showErrorMessage="1" xr:uid="{3DAAA4B4-508C-4EAD-A6CE-34FEE0D418BE}">
          <x14:formula1>
            <xm:f>'Data Validation'!$D$63:$D$65</xm:f>
          </x14:formula1>
          <xm:sqref>F17:F20 F23:F26 F29:F32 F35:F38 F41:F44 F47:F50 F53:F56 F59:F62 F65:F68 F71:F74 F77:F80 F83:F86 F89:F92 F95:F98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B212E-80D0-4256-B8F0-48BB5B32268E}">
  <dimension ref="A1:M38"/>
  <sheetViews>
    <sheetView zoomScale="80" zoomScaleNormal="80" zoomScaleSheetLayoutView="100" workbookViewId="0"/>
  </sheetViews>
  <sheetFormatPr defaultColWidth="11.44140625" defaultRowHeight="14.4" x14ac:dyDescent="0.3"/>
  <cols>
    <col min="1" max="1" width="5.5546875" style="339" bestFit="1" customWidth="1"/>
    <col min="2" max="2" width="42.5546875" style="342" customWidth="1"/>
    <col min="3" max="3" width="23" style="340" bestFit="1" customWidth="1"/>
    <col min="4" max="4" width="13.21875" style="340" customWidth="1"/>
    <col min="5" max="6" width="14.77734375" style="341" customWidth="1"/>
    <col min="7" max="12" width="14.77734375" style="340" customWidth="1"/>
    <col min="13" max="16384" width="11.44140625" style="340"/>
  </cols>
  <sheetData>
    <row r="1" spans="1:13" x14ac:dyDescent="0.3">
      <c r="B1" s="30" t="s">
        <v>0</v>
      </c>
    </row>
    <row r="2" spans="1:13" ht="15" thickBot="1" x14ac:dyDescent="0.35">
      <c r="B2" s="342" t="s">
        <v>300</v>
      </c>
      <c r="L2" s="343" t="s">
        <v>113</v>
      </c>
    </row>
    <row r="3" spans="1:13" ht="15" customHeight="1" x14ac:dyDescent="0.3">
      <c r="E3" s="416" t="s">
        <v>7</v>
      </c>
      <c r="F3" s="417"/>
      <c r="G3" s="417"/>
      <c r="H3" s="417"/>
      <c r="I3" s="417"/>
      <c r="J3" s="417"/>
      <c r="K3" s="417"/>
      <c r="L3" s="418"/>
      <c r="M3" s="344"/>
    </row>
    <row r="4" spans="1:13" ht="15" customHeight="1" x14ac:dyDescent="0.3">
      <c r="B4" s="345"/>
      <c r="E4" s="419"/>
      <c r="F4" s="420"/>
      <c r="G4" s="420"/>
      <c r="H4" s="420"/>
      <c r="I4" s="420"/>
      <c r="J4" s="420"/>
      <c r="K4" s="420"/>
      <c r="L4" s="421"/>
      <c r="M4" s="344"/>
    </row>
    <row r="5" spans="1:13" ht="15" customHeight="1" x14ac:dyDescent="0.3">
      <c r="B5" s="32" t="s">
        <v>8</v>
      </c>
      <c r="C5" s="346">
        <f>VLOOKUP(B5,'Cover Sheet'!$A$5:$B$16,2,FALSE)</f>
        <v>0</v>
      </c>
      <c r="D5" s="347"/>
      <c r="E5" s="419"/>
      <c r="F5" s="420"/>
      <c r="G5" s="420"/>
      <c r="H5" s="420"/>
      <c r="I5" s="420"/>
      <c r="J5" s="420"/>
      <c r="K5" s="420"/>
      <c r="L5" s="421"/>
      <c r="M5" s="344"/>
    </row>
    <row r="6" spans="1:13" ht="15" customHeight="1" x14ac:dyDescent="0.3">
      <c r="B6" s="32" t="s">
        <v>10</v>
      </c>
      <c r="C6" s="346">
        <f>VLOOKUP(B6,'Cover Sheet'!$A$5:$B$16,2,FALSE)</f>
        <v>0</v>
      </c>
      <c r="D6" s="347"/>
      <c r="E6" s="419"/>
      <c r="F6" s="420"/>
      <c r="G6" s="420"/>
      <c r="H6" s="420"/>
      <c r="I6" s="420"/>
      <c r="J6" s="420"/>
      <c r="K6" s="420"/>
      <c r="L6" s="421"/>
      <c r="M6" s="344"/>
    </row>
    <row r="7" spans="1:13" ht="15" customHeight="1" x14ac:dyDescent="0.3">
      <c r="B7" s="32" t="s">
        <v>94</v>
      </c>
      <c r="C7" s="348">
        <f>VLOOKUP(B7,'Cover Sheet'!$A$5:$B$16,2,FALSE)</f>
        <v>0</v>
      </c>
      <c r="D7" s="349"/>
      <c r="E7" s="419"/>
      <c r="F7" s="420"/>
      <c r="G7" s="420"/>
      <c r="H7" s="420"/>
      <c r="I7" s="420"/>
      <c r="J7" s="420"/>
      <c r="K7" s="420"/>
      <c r="L7" s="421"/>
      <c r="M7" s="344"/>
    </row>
    <row r="8" spans="1:13" ht="15" customHeight="1" x14ac:dyDescent="0.3">
      <c r="B8" s="32" t="s">
        <v>334</v>
      </c>
      <c r="C8" s="346">
        <f>VLOOKUP(B8,'Cover Sheet'!$A$5:$B$16,2,FALSE)</f>
        <v>0</v>
      </c>
      <c r="D8" s="347"/>
      <c r="E8" s="419"/>
      <c r="F8" s="420"/>
      <c r="G8" s="420"/>
      <c r="H8" s="420"/>
      <c r="I8" s="420"/>
      <c r="J8" s="420"/>
      <c r="K8" s="420"/>
      <c r="L8" s="421"/>
      <c r="M8" s="344"/>
    </row>
    <row r="9" spans="1:13" ht="15" customHeight="1" x14ac:dyDescent="0.3">
      <c r="B9" s="32" t="s">
        <v>12</v>
      </c>
      <c r="C9" s="348">
        <f>VLOOKUP(B9,'Cover Sheet'!$A$5:$B$16,2,FALSE)</f>
        <v>0</v>
      </c>
      <c r="D9" s="349"/>
      <c r="E9" s="419"/>
      <c r="F9" s="420"/>
      <c r="G9" s="420"/>
      <c r="H9" s="420"/>
      <c r="I9" s="420"/>
      <c r="J9" s="420"/>
      <c r="K9" s="420"/>
      <c r="L9" s="421"/>
      <c r="M9" s="344"/>
    </row>
    <row r="10" spans="1:13" ht="15" customHeight="1" thickBot="1" x14ac:dyDescent="0.35">
      <c r="B10" s="30" t="s">
        <v>232</v>
      </c>
      <c r="C10" s="346">
        <f>VLOOKUP(B10,'Cover Sheet'!$A$5:$B$16,2,FALSE)</f>
        <v>0</v>
      </c>
      <c r="D10" s="347"/>
      <c r="E10" s="422"/>
      <c r="F10" s="423"/>
      <c r="G10" s="423"/>
      <c r="H10" s="423"/>
      <c r="I10" s="423"/>
      <c r="J10" s="423"/>
      <c r="K10" s="423"/>
      <c r="L10" s="424"/>
    </row>
    <row r="11" spans="1:13" ht="26.4" thickBot="1" x14ac:dyDescent="0.35">
      <c r="B11" s="30"/>
      <c r="C11" s="341"/>
      <c r="D11" s="341"/>
      <c r="E11" s="350"/>
      <c r="F11" s="350"/>
      <c r="G11" s="350"/>
      <c r="H11" s="350"/>
      <c r="I11" s="350"/>
      <c r="J11" s="350"/>
      <c r="K11" s="350"/>
    </row>
    <row r="12" spans="1:13" s="353" customFormat="1" ht="15.75" customHeight="1" thickBot="1" x14ac:dyDescent="0.35">
      <c r="A12" s="351"/>
      <c r="B12" s="352"/>
      <c r="C12" s="425" t="s">
        <v>114</v>
      </c>
      <c r="D12" s="426"/>
      <c r="E12" s="429" t="s">
        <v>115</v>
      </c>
      <c r="F12" s="430"/>
      <c r="G12" s="430"/>
      <c r="H12" s="430"/>
      <c r="I12" s="430"/>
      <c r="J12" s="430"/>
      <c r="K12" s="430"/>
      <c r="L12" s="431"/>
    </row>
    <row r="13" spans="1:13" ht="15" thickBot="1" x14ac:dyDescent="0.35">
      <c r="B13" s="354"/>
      <c r="C13" s="427"/>
      <c r="D13" s="428"/>
      <c r="E13" s="432" t="s">
        <v>112</v>
      </c>
      <c r="F13" s="433"/>
      <c r="G13" s="432" t="s">
        <v>15</v>
      </c>
      <c r="H13" s="433"/>
      <c r="I13" s="434" t="s">
        <v>309</v>
      </c>
      <c r="J13" s="434"/>
      <c r="K13" s="434" t="s">
        <v>310</v>
      </c>
      <c r="L13" s="435"/>
    </row>
    <row r="14" spans="1:13" ht="15" thickBot="1" x14ac:dyDescent="0.35">
      <c r="B14" s="354"/>
      <c r="C14" s="355" t="s">
        <v>368</v>
      </c>
      <c r="D14" s="355" t="s">
        <v>369</v>
      </c>
      <c r="E14" s="356" t="s">
        <v>370</v>
      </c>
      <c r="F14" s="357" t="s">
        <v>369</v>
      </c>
      <c r="G14" s="357" t="s">
        <v>368</v>
      </c>
      <c r="H14" s="357" t="s">
        <v>369</v>
      </c>
      <c r="I14" s="357" t="s">
        <v>368</v>
      </c>
      <c r="J14" s="357" t="s">
        <v>369</v>
      </c>
      <c r="K14" s="357" t="s">
        <v>368</v>
      </c>
      <c r="L14" s="358" t="s">
        <v>369</v>
      </c>
    </row>
    <row r="15" spans="1:13" x14ac:dyDescent="0.3">
      <c r="A15" s="339">
        <v>6000</v>
      </c>
      <c r="B15" s="342" t="s">
        <v>116</v>
      </c>
      <c r="C15" s="247"/>
      <c r="D15" s="247"/>
      <c r="E15" s="267">
        <f>G15+I15+K15</f>
        <v>0</v>
      </c>
      <c r="F15" s="267">
        <f>H15+J15+L15</f>
        <v>0</v>
      </c>
      <c r="G15" s="247"/>
      <c r="H15" s="247"/>
      <c r="I15" s="247"/>
      <c r="J15" s="247"/>
      <c r="K15" s="247"/>
      <c r="L15" s="247"/>
    </row>
    <row r="16" spans="1:13" x14ac:dyDescent="0.3">
      <c r="A16" s="339">
        <v>6100</v>
      </c>
      <c r="B16" s="342" t="s">
        <v>117</v>
      </c>
      <c r="C16" s="269">
        <f>SUM(C17:C21)</f>
        <v>0</v>
      </c>
      <c r="D16" s="269">
        <f>SUM(D17:D21)</f>
        <v>0</v>
      </c>
      <c r="E16" s="267">
        <f t="shared" ref="E16:F24" si="0">G16+I16+K16</f>
        <v>0</v>
      </c>
      <c r="F16" s="267">
        <f t="shared" si="0"/>
        <v>0</v>
      </c>
      <c r="G16" s="254">
        <f t="shared" ref="G16:L16" si="1">SUM(G17:G21)</f>
        <v>0</v>
      </c>
      <c r="H16" s="254">
        <f t="shared" si="1"/>
        <v>0</v>
      </c>
      <c r="I16" s="254">
        <f t="shared" si="1"/>
        <v>0</v>
      </c>
      <c r="J16" s="254">
        <f t="shared" si="1"/>
        <v>0</v>
      </c>
      <c r="K16" s="254">
        <f t="shared" si="1"/>
        <v>0</v>
      </c>
      <c r="L16" s="254">
        <f t="shared" si="1"/>
        <v>0</v>
      </c>
    </row>
    <row r="17" spans="1:12" x14ac:dyDescent="0.3">
      <c r="A17" s="339">
        <v>6101</v>
      </c>
      <c r="B17" s="108" t="s">
        <v>245</v>
      </c>
      <c r="C17" s="247"/>
      <c r="D17" s="247"/>
      <c r="E17" s="267">
        <f t="shared" si="0"/>
        <v>0</v>
      </c>
      <c r="F17" s="267">
        <f t="shared" si="0"/>
        <v>0</v>
      </c>
      <c r="G17" s="247"/>
      <c r="H17" s="247"/>
      <c r="I17" s="247"/>
      <c r="J17" s="247"/>
      <c r="K17" s="247"/>
      <c r="L17" s="247"/>
    </row>
    <row r="18" spans="1:12" x14ac:dyDescent="0.3">
      <c r="A18" s="339">
        <v>6102</v>
      </c>
      <c r="B18" s="108" t="s">
        <v>246</v>
      </c>
      <c r="C18" s="247"/>
      <c r="D18" s="247"/>
      <c r="E18" s="267">
        <f t="shared" si="0"/>
        <v>0</v>
      </c>
      <c r="F18" s="267">
        <f t="shared" si="0"/>
        <v>0</v>
      </c>
      <c r="G18" s="247"/>
      <c r="H18" s="247"/>
      <c r="I18" s="247"/>
      <c r="J18" s="247"/>
      <c r="K18" s="247"/>
      <c r="L18" s="247"/>
    </row>
    <row r="19" spans="1:12" x14ac:dyDescent="0.3">
      <c r="A19" s="339">
        <v>6103</v>
      </c>
      <c r="B19" s="108" t="s">
        <v>247</v>
      </c>
      <c r="C19" s="247"/>
      <c r="D19" s="247"/>
      <c r="E19" s="267">
        <f t="shared" si="0"/>
        <v>0</v>
      </c>
      <c r="F19" s="267">
        <f t="shared" si="0"/>
        <v>0</v>
      </c>
      <c r="G19" s="247"/>
      <c r="H19" s="247"/>
      <c r="I19" s="247"/>
      <c r="J19" s="247"/>
      <c r="K19" s="247"/>
      <c r="L19" s="247"/>
    </row>
    <row r="20" spans="1:12" x14ac:dyDescent="0.3">
      <c r="A20" s="339">
        <v>6104</v>
      </c>
      <c r="B20" s="108" t="s">
        <v>466</v>
      </c>
      <c r="C20" s="247"/>
      <c r="D20" s="247"/>
      <c r="E20" s="267">
        <f t="shared" si="0"/>
        <v>0</v>
      </c>
      <c r="F20" s="267">
        <f t="shared" si="0"/>
        <v>0</v>
      </c>
      <c r="G20" s="247"/>
      <c r="H20" s="247"/>
      <c r="I20" s="247"/>
      <c r="J20" s="247"/>
      <c r="K20" s="247"/>
      <c r="L20" s="247"/>
    </row>
    <row r="21" spans="1:12" x14ac:dyDescent="0.3">
      <c r="A21" s="339">
        <v>6105</v>
      </c>
      <c r="B21" s="108" t="s">
        <v>520</v>
      </c>
      <c r="C21" s="247"/>
      <c r="D21" s="247"/>
      <c r="E21" s="267">
        <f t="shared" si="0"/>
        <v>0</v>
      </c>
      <c r="F21" s="267">
        <f t="shared" si="0"/>
        <v>0</v>
      </c>
      <c r="G21" s="247"/>
      <c r="H21" s="247"/>
      <c r="I21" s="247"/>
      <c r="J21" s="247"/>
      <c r="K21" s="247"/>
      <c r="L21" s="247"/>
    </row>
    <row r="22" spans="1:12" x14ac:dyDescent="0.3">
      <c r="A22" s="339">
        <v>6200</v>
      </c>
      <c r="B22" s="342" t="s">
        <v>521</v>
      </c>
      <c r="C22" s="254">
        <f>C24</f>
        <v>0</v>
      </c>
      <c r="D22" s="254">
        <f>D24</f>
        <v>0</v>
      </c>
      <c r="E22" s="267">
        <f t="shared" si="0"/>
        <v>0</v>
      </c>
      <c r="F22" s="267">
        <f>H22+J22+L22</f>
        <v>0</v>
      </c>
      <c r="G22" s="254">
        <f>SUM(G23:G24)</f>
        <v>0</v>
      </c>
      <c r="H22" s="254">
        <f t="shared" ref="H22:L22" si="2">SUM(H23:H24)</f>
        <v>0</v>
      </c>
      <c r="I22" s="254">
        <f t="shared" si="2"/>
        <v>0</v>
      </c>
      <c r="J22" s="254">
        <f t="shared" si="2"/>
        <v>0</v>
      </c>
      <c r="K22" s="254">
        <f t="shared" si="2"/>
        <v>0</v>
      </c>
      <c r="L22" s="254">
        <f t="shared" si="2"/>
        <v>0</v>
      </c>
    </row>
    <row r="23" spans="1:12" x14ac:dyDescent="0.3">
      <c r="A23" s="339">
        <v>6201</v>
      </c>
      <c r="B23" s="108" t="s">
        <v>522</v>
      </c>
      <c r="C23" s="254"/>
      <c r="D23" s="254"/>
      <c r="E23" s="267">
        <f t="shared" si="0"/>
        <v>0</v>
      </c>
      <c r="F23" s="267">
        <f t="shared" si="0"/>
        <v>0</v>
      </c>
      <c r="G23" s="247"/>
      <c r="H23" s="247"/>
      <c r="I23" s="247"/>
      <c r="J23" s="247"/>
      <c r="K23" s="247"/>
      <c r="L23" s="247"/>
    </row>
    <row r="24" spans="1:12" x14ac:dyDescent="0.3">
      <c r="A24" s="339">
        <v>6202</v>
      </c>
      <c r="B24" s="108" t="s">
        <v>523</v>
      </c>
      <c r="C24" s="247"/>
      <c r="D24" s="247"/>
      <c r="E24" s="267">
        <f t="shared" si="0"/>
        <v>0</v>
      </c>
      <c r="F24" s="267">
        <f t="shared" si="0"/>
        <v>0</v>
      </c>
      <c r="G24" s="247"/>
      <c r="H24" s="247"/>
      <c r="I24" s="247"/>
      <c r="J24" s="247"/>
      <c r="K24" s="247"/>
      <c r="L24" s="247"/>
    </row>
    <row r="25" spans="1:12" x14ac:dyDescent="0.3">
      <c r="B25" s="340"/>
      <c r="C25" s="268"/>
      <c r="D25" s="268"/>
      <c r="E25" s="268"/>
      <c r="F25" s="268"/>
      <c r="G25" s="268"/>
      <c r="H25" s="268"/>
      <c r="I25" s="268"/>
      <c r="J25" s="268"/>
      <c r="K25" s="268"/>
      <c r="L25" s="359"/>
    </row>
    <row r="26" spans="1:12" x14ac:dyDescent="0.3">
      <c r="A26" s="339">
        <v>6300</v>
      </c>
      <c r="B26" s="342" t="s">
        <v>118</v>
      </c>
      <c r="C26" s="269">
        <f>C15-C16+C21+C22+C20+C19</f>
        <v>0</v>
      </c>
      <c r="D26" s="269">
        <f>D15-D16+D21+D22+D20+D19</f>
        <v>0</v>
      </c>
      <c r="E26" s="269">
        <f>E15-E16+E21+E22</f>
        <v>0</v>
      </c>
      <c r="F26" s="269">
        <f>F15-F16+F21+F22</f>
        <v>0</v>
      </c>
      <c r="G26" s="269">
        <f>G15-G16+G21+G22</f>
        <v>0</v>
      </c>
      <c r="H26" s="269">
        <f t="shared" ref="H26:K26" si="3">H15-H16+H21+H22</f>
        <v>0</v>
      </c>
      <c r="I26" s="269">
        <f t="shared" si="3"/>
        <v>0</v>
      </c>
      <c r="J26" s="269">
        <f t="shared" si="3"/>
        <v>0</v>
      </c>
      <c r="K26" s="269">
        <f t="shared" si="3"/>
        <v>0</v>
      </c>
      <c r="L26" s="269">
        <f>L15-L16+L21+L22</f>
        <v>0</v>
      </c>
    </row>
    <row r="27" spans="1:12" x14ac:dyDescent="0.3">
      <c r="B27" s="340"/>
      <c r="C27" s="359"/>
      <c r="D27" s="359"/>
      <c r="E27" s="359"/>
      <c r="F27" s="359"/>
      <c r="G27" s="359"/>
      <c r="H27" s="359"/>
      <c r="I27" s="359"/>
      <c r="J27" s="359"/>
      <c r="K27" s="359"/>
      <c r="L27" s="359"/>
    </row>
    <row r="28" spans="1:12" s="342" customFormat="1" ht="15" thickBot="1" x14ac:dyDescent="0.35">
      <c r="A28" s="339">
        <v>6400</v>
      </c>
      <c r="B28" s="342" t="s">
        <v>120</v>
      </c>
      <c r="C28" s="270" t="str">
        <f>IFERROR(+SUM(C19:C21)/C16,"")</f>
        <v/>
      </c>
      <c r="D28" s="270" t="str">
        <f>IFERROR(+SUM(D19:D21)/D16,"")</f>
        <v/>
      </c>
      <c r="E28" s="271"/>
      <c r="F28" s="271"/>
      <c r="G28" s="271"/>
      <c r="H28" s="271"/>
      <c r="I28" s="271"/>
      <c r="J28" s="271"/>
      <c r="K28" s="271"/>
      <c r="L28" s="271"/>
    </row>
    <row r="29" spans="1:12" ht="15" thickTop="1" x14ac:dyDescent="0.3"/>
    <row r="30" spans="1:12" x14ac:dyDescent="0.3">
      <c r="B30" s="30" t="s">
        <v>13</v>
      </c>
      <c r="C30" s="37"/>
    </row>
    <row r="31" spans="1:12" x14ac:dyDescent="0.3">
      <c r="B31" s="30" t="s">
        <v>540</v>
      </c>
      <c r="C31" s="37"/>
    </row>
    <row r="32" spans="1:12" ht="28.8" x14ac:dyDescent="0.3">
      <c r="B32" s="275" t="s">
        <v>442</v>
      </c>
      <c r="C32" s="275" t="s">
        <v>465</v>
      </c>
    </row>
    <row r="33" spans="2:3" x14ac:dyDescent="0.3">
      <c r="B33" s="276"/>
      <c r="C33" s="247"/>
    </row>
    <row r="34" spans="2:3" x14ac:dyDescent="0.3">
      <c r="B34" s="276"/>
      <c r="C34" s="247"/>
    </row>
    <row r="35" spans="2:3" x14ac:dyDescent="0.3">
      <c r="B35" s="276"/>
      <c r="C35" s="247"/>
    </row>
    <row r="36" spans="2:3" x14ac:dyDescent="0.3">
      <c r="B36" s="276"/>
      <c r="C36" s="247"/>
    </row>
    <row r="37" spans="2:3" x14ac:dyDescent="0.3">
      <c r="B37" s="276"/>
      <c r="C37" s="247"/>
    </row>
    <row r="38" spans="2:3" x14ac:dyDescent="0.3">
      <c r="B38" s="277" t="s">
        <v>112</v>
      </c>
      <c r="C38" s="367">
        <f>SUM(C33:C37)</f>
        <v>0</v>
      </c>
    </row>
  </sheetData>
  <sheetProtection algorithmName="SHA-512" hashValue="jziSVSrEfJWDeUTI4VbsFCrzqLTPojQL02ImtsPQnel4xeE+xw98tC6LYP/imEI3hSEyxZ7oIZahnRZgcfNz2A==" saltValue="Gc8QwBXk+GetE4cMPcj7Vw==" spinCount="100000" sheet="1" objects="1" scenarios="1" formatColumns="0"/>
  <protectedRanges>
    <protectedRange sqref="C15:D15 C17:D21 C24:D24 G15:L15 G17:L21 G23:L24" name="Range1"/>
    <protectedRange sqref="B33:C37" name="Range1_1"/>
  </protectedRanges>
  <mergeCells count="7">
    <mergeCell ref="E3:L10"/>
    <mergeCell ref="C12:D13"/>
    <mergeCell ref="E12:L12"/>
    <mergeCell ref="E13:F13"/>
    <mergeCell ref="G13:H13"/>
    <mergeCell ref="I13:J13"/>
    <mergeCell ref="K13:L13"/>
  </mergeCells>
  <dataValidations count="3">
    <dataValidation type="decimal" allowBlank="1" showInputMessage="1" showErrorMessage="1" error="Please enter numerical values" sqref="C15:L26" xr:uid="{A87F93DA-4969-4E6C-BC8A-60933C7B4E85}">
      <formula1>-1000000000000000000</formula1>
      <formula2>10000000000000000000</formula2>
    </dataValidation>
    <dataValidation allowBlank="1" showErrorMessage="1" sqref="C1:D11 C12 C14:D14 E1:L14 C38:C1048576 C27:C32 M1:XFD1048576 A1:B1048576 D27:L1048576" xr:uid="{F5C97764-CF20-4D92-A8DC-781E656FE414}"/>
    <dataValidation type="decimal" allowBlank="1" showInputMessage="1" showErrorMessage="1" errorTitle="Error" error="Please enter numerical values" sqref="C33:C37" xr:uid="{726F0277-C0BC-4714-B8AD-E836D0C92B53}">
      <formula1>-100000000000000000</formula1>
      <formula2>1000000000000000000</formula2>
    </dataValidation>
  </dataValidations>
  <pageMargins left="0.7" right="0.7" top="0.75" bottom="0.75" header="0.3" footer="0.3"/>
  <pageSetup paperSize="5"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9CFE000294A1A4E8A578B99D5005151" ma:contentTypeVersion="0" ma:contentTypeDescription="Create a new document." ma:contentTypeScope="" ma:versionID="b6995c746c95b772acd80c0075ab7825">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A4F3D1-1121-4D4D-B260-D53612B2E4C3}">
  <ds:schemaRef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43FF330A-C32A-42E5-99C6-B0826E7D5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E80B103-E3D9-4451-A54B-157B6405ED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Data Validation</vt:lpstr>
      <vt:lpstr>Cover Sheet</vt:lpstr>
      <vt:lpstr>Control Sheet</vt:lpstr>
      <vt:lpstr>Balance Sheet - MMRF01</vt:lpstr>
      <vt:lpstr>Inc and Exp - MMRF02</vt:lpstr>
      <vt:lpstr>CIS Portfolio - MMRF03</vt:lpstr>
      <vt:lpstr>Securities portfolio - MMRF04</vt:lpstr>
      <vt:lpstr>Repo portfolio - MMRF05</vt:lpstr>
      <vt:lpstr>Repo Activity Summary - MMRF06</vt:lpstr>
      <vt:lpstr>Repo Transactions - MMRF07</vt:lpstr>
      <vt:lpstr>OTC Transactions - MMRF08</vt:lpstr>
      <vt:lpstr>CIS Investors - MMRF09</vt:lpstr>
      <vt:lpstr>CIS Transactions - MMRF10</vt:lpstr>
      <vt:lpstr>Private Placement - MMRF11</vt:lpstr>
      <vt:lpstr>NAV</vt:lpstr>
      <vt:lpstr>'Balance Sheet - MMRF01'!Print_Area</vt:lpstr>
      <vt:lpstr>'CIS Investors - MMRF09'!Print_Area</vt:lpstr>
      <vt:lpstr>'CIS Portfolio - MMRF03'!Print_Area</vt:lpstr>
      <vt:lpstr>'CIS Transactions - MMRF10'!Print_Area</vt:lpstr>
      <vt:lpstr>'Cover Sheet'!Print_Area</vt:lpstr>
      <vt:lpstr>'Inc and Exp - MMRF02'!Print_Area</vt:lpstr>
      <vt:lpstr>'OTC Transactions - MMRF08'!Print_Area</vt:lpstr>
      <vt:lpstr>'Private Placement - MMRF11'!Print_Area</vt:lpstr>
      <vt:lpstr>'Repo Activity Summary - MMRF06'!Print_Area</vt:lpstr>
      <vt:lpstr>'Repo portfolio - MMRF05'!Print_Area</vt:lpstr>
      <vt:lpstr>'Repo Transactions - MMRF07'!Print_Area</vt:lpstr>
      <vt:lpstr>'Securities portfolio - MMRF04'!Print_Area</vt:lpstr>
      <vt:lpstr>ReportingEntity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Kimberly Jeffers</dc:creator>
  <cp:lastModifiedBy>Sherwyn Harris</cp:lastModifiedBy>
  <cp:lastPrinted>2016-08-02T18:00:53Z</cp:lastPrinted>
  <dcterms:created xsi:type="dcterms:W3CDTF">2015-08-04T14:29:16Z</dcterms:created>
  <dcterms:modified xsi:type="dcterms:W3CDTF">2025-01-02T18:36:04Z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0x01010009CFE000294A1A4E8A578B99D5005151</vt:lpwstr>
  </property>
</Properties>
</file>